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F EB SLAA Lit Form" sheetId="1" r:id="rId3"/>
    <sheet state="visible" name="Sheet1" sheetId="2" r:id="rId4"/>
  </sheets>
  <definedNames>
    <definedName localSheetId="0" name="Z_9C6A44B0_6042_4A4E_A6D4_C6FEFF895CD4_.wvu.PrintArea">'SF EB SLAA Lit Form'!$K$1:$AA$72</definedName>
  </definedNames>
  <calcPr/>
</workbook>
</file>

<file path=xl/sharedStrings.xml><?xml version="1.0" encoding="utf-8"?>
<sst xmlns="http://schemas.openxmlformats.org/spreadsheetml/2006/main" count="365" uniqueCount="188">
  <si>
    <t>SLAA San Francisco/East Bay Literature Order Form</t>
  </si>
  <si>
    <t>MEETING INFORMATION:</t>
  </si>
  <si>
    <t>Meeting Name:</t>
  </si>
  <si>
    <t>Start Time:</t>
  </si>
  <si>
    <t>Time Range:</t>
  </si>
  <si>
    <t>Day of Week:</t>
  </si>
  <si>
    <t>Address:</t>
  </si>
  <si>
    <t>City:</t>
  </si>
  <si>
    <t>Area: (SF or EB)</t>
  </si>
  <si>
    <t xml:space="preserve">Order Month : </t>
  </si>
  <si>
    <t>Date Time:</t>
  </si>
  <si>
    <t>SLAA San Francisco/East Bay Intergroup Literature Order Form</t>
  </si>
  <si>
    <t>Record</t>
  </si>
  <si>
    <t>Meeting</t>
  </si>
  <si>
    <t>Weekday</t>
  </si>
  <si>
    <t>Time</t>
  </si>
  <si>
    <t>Address</t>
  </si>
  <si>
    <t>Area</t>
  </si>
  <si>
    <t>City</t>
  </si>
  <si>
    <t>WD</t>
  </si>
  <si>
    <t>TM</t>
  </si>
  <si>
    <r>
      <rPr/>
      <t xml:space="preserve">In order to minimize time spent waiting at the Intergroup meeting you can email your order in advance to </t>
    </r>
    <r>
      <rPr>
        <rFont val="Arial"/>
        <color rgb="FFDD0806"/>
        <sz val="10.0"/>
      </rPr>
      <t>literature@slaa-sfeb.org.</t>
    </r>
    <r>
      <rPr>
        <rFont val="Arial"/>
        <sz val="10.0"/>
      </rPr>
      <t xml:space="preserve"> Advance orders received by email will be delivered ahead of instant orders, after the Intergroup meeting has ended. </t>
    </r>
  </si>
  <si>
    <t>Monday</t>
  </si>
  <si>
    <t>7:30a - 8:30a</t>
  </si>
  <si>
    <t>Beginning Our Week in Conscious Contact</t>
  </si>
  <si>
    <t>3400 16th St.</t>
  </si>
  <si>
    <t>SF</t>
  </si>
  <si>
    <t>Sunday</t>
  </si>
  <si>
    <t>6:00p - 7:30p</t>
  </si>
  <si>
    <t>Mandana. Open meeting</t>
  </si>
  <si>
    <t>3989 Howe St</t>
  </si>
  <si>
    <t>EB</t>
  </si>
  <si>
    <t>Oakland</t>
  </si>
  <si>
    <t>Meeting Information</t>
  </si>
  <si>
    <t>Resurrection Lutheran. Start the week ... happy, joyous, and free</t>
  </si>
  <si>
    <t>397 Euclid Ave</t>
  </si>
  <si>
    <t>ORDER TOTALS</t>
  </si>
  <si>
    <t>QTY</t>
  </si>
  <si>
    <t>Total $</t>
  </si>
  <si>
    <t>7:30p - 8:45p</t>
  </si>
  <si>
    <t>Healing from Fantasy &amp; Intrigue</t>
  </si>
  <si>
    <t>Total SLAA Texts</t>
  </si>
  <si>
    <t>Location/address</t>
  </si>
  <si>
    <t>Total Pamphlets</t>
  </si>
  <si>
    <t xml:space="preserve">SF or EB? </t>
  </si>
  <si>
    <t>Total Chips</t>
  </si>
  <si>
    <t>Total Medallions</t>
  </si>
  <si>
    <t>Order date:</t>
  </si>
  <si>
    <t>GRAND TOTALS</t>
  </si>
  <si>
    <t>Name of person placing order</t>
  </si>
  <si>
    <t>email</t>
  </si>
  <si>
    <t>Comments</t>
  </si>
  <si>
    <t>phone</t>
  </si>
  <si>
    <t>12:00p - 1:00p</t>
  </si>
  <si>
    <t>3989 Howe St.</t>
  </si>
  <si>
    <t>PAMPHLETS/LITERATURE:  Enter desired quantity in yellow area</t>
  </si>
  <si>
    <t>St. Ignatius. Building Partnerships and Healthy Sexuality</t>
  </si>
  <si>
    <t>2190 Fulton St.</t>
  </si>
  <si>
    <t>Tuesday</t>
  </si>
  <si>
    <t>6:45p - 7:45p</t>
  </si>
  <si>
    <t>Tools/Step Study &amp; Meditation</t>
  </si>
  <si>
    <t xml:space="preserve">SLAA BASIC TEXT  </t>
  </si>
  <si>
    <t>Cost</t>
  </si>
  <si>
    <t>Total</t>
  </si>
  <si>
    <t>PAMPHLETS</t>
  </si>
  <si>
    <t>Grace North Church. In the Solution</t>
  </si>
  <si>
    <t>2138 Cedar St</t>
  </si>
  <si>
    <t>Berkeley</t>
  </si>
  <si>
    <t>SLAA Basic Text</t>
  </si>
  <si>
    <t xml:space="preserve">An Introduction to SLAA </t>
  </si>
  <si>
    <t>7:30p - 9:00p</t>
  </si>
  <si>
    <t>Mandana. Open meeting. Women's</t>
  </si>
  <si>
    <t xml:space="preserve">40 Questions for Self-Diagnosis </t>
  </si>
  <si>
    <t>Wednesday</t>
  </si>
  <si>
    <t>6:00p - 7:15p</t>
  </si>
  <si>
    <t>Women's Step Discussion</t>
  </si>
  <si>
    <t xml:space="preserve">Suggestions for Newcomers </t>
  </si>
  <si>
    <t>6:30p - 7:30p</t>
  </si>
  <si>
    <t>Mandana. Dating/Building Relationships</t>
  </si>
  <si>
    <t>BOOKLETS</t>
  </si>
  <si>
    <t xml:space="preserve">Questions Beginners Ask </t>
  </si>
  <si>
    <t>Focus: Withdrawal</t>
  </si>
  <si>
    <t xml:space="preserve">Healthy Relationships </t>
  </si>
  <si>
    <t xml:space="preserve">Withdrawal: Gateway to Freedom </t>
  </si>
  <si>
    <t>Epworth Methodist. 12 &amp; 12 Gratitude</t>
  </si>
  <si>
    <t>1953 Hopkins St.</t>
  </si>
  <si>
    <t xml:space="preserve">Anorexia </t>
  </si>
  <si>
    <t xml:space="preserve">Sponsorship: A Return from Isolation </t>
  </si>
  <si>
    <t>Resurrection Lutheran. Traditions/Step Study</t>
  </si>
  <si>
    <t xml:space="preserve">12 Steps </t>
  </si>
  <si>
    <t xml:space="preserve">Addiction and Recovery </t>
  </si>
  <si>
    <t xml:space="preserve">Withdrawal </t>
  </si>
  <si>
    <t xml:space="preserve">Anorexia: Sexual, Social, and Emotional </t>
  </si>
  <si>
    <t>Anorexia 1,2,3</t>
  </si>
  <si>
    <t>Measuring Progress</t>
  </si>
  <si>
    <t>7:30p - 8:30p</t>
  </si>
  <si>
    <t>Mandana. People of Color.</t>
  </si>
  <si>
    <t>Triggers as a Resource Booklet</t>
  </si>
  <si>
    <t xml:space="preserve">Renewal of Sobriety </t>
  </si>
  <si>
    <t>8:00p - 9:15p</t>
  </si>
  <si>
    <t>Focus: The First Step</t>
  </si>
  <si>
    <t xml:space="preserve">Setting Bottom Lines </t>
  </si>
  <si>
    <t>Thursday</t>
  </si>
  <si>
    <t xml:space="preserve">6:30p - 8:00p </t>
  </si>
  <si>
    <t>Good Shepherd. Open meeting.</t>
  </si>
  <si>
    <t>1823 9th St</t>
  </si>
  <si>
    <t xml:space="preserve">Pocket Toolkit </t>
  </si>
  <si>
    <t>Booklets in Spanish (free)</t>
  </si>
  <si>
    <t>Qty</t>
  </si>
  <si>
    <t>Newcomer Packet</t>
  </si>
  <si>
    <t>Adictos al Sexo y al Amor... (capitulo 4)</t>
  </si>
  <si>
    <t>Romantic Obsession</t>
  </si>
  <si>
    <t>Newcomer's</t>
  </si>
  <si>
    <t>El Sindrome de Abstinencia (capitulo 5)</t>
  </si>
  <si>
    <t>Resurrection Lutheran. Reading AA Big Book</t>
  </si>
  <si>
    <t>Pamphlets-in Spanish (free)</t>
  </si>
  <si>
    <t>Recomendaciones para los Nuevos Miembros</t>
  </si>
  <si>
    <t>Que Preguntan los Recien Llegados?</t>
  </si>
  <si>
    <t>El Apadrinamiento el Fin de la Soledad</t>
  </si>
  <si>
    <t>La Adiccion y la Recuperacion</t>
  </si>
  <si>
    <t>El Sindrome de Abstinencia</t>
  </si>
  <si>
    <t>Bienvenido</t>
  </si>
  <si>
    <t>Introduccion a Adictos al Sexo y al Amor Anonimos</t>
  </si>
  <si>
    <t>40 Preguntas Para el Autodiagnostico</t>
  </si>
  <si>
    <t>Old Saint Mary's. Creating a Top Line Program</t>
  </si>
  <si>
    <t>614 Grant St</t>
  </si>
  <si>
    <t>CHIPS/MEDALLIONS</t>
  </si>
  <si>
    <t>Mandana. Sex and Love Addiction, Anorexia and Recovery</t>
  </si>
  <si>
    <t>MEDALLIONS</t>
  </si>
  <si>
    <t>STEP CHIPS</t>
  </si>
  <si>
    <t>TOTAL CHIPS</t>
  </si>
  <si>
    <t>Focus on Anorexia</t>
  </si>
  <si>
    <t>Year</t>
  </si>
  <si>
    <t>7:45p - 8:45p</t>
  </si>
  <si>
    <t>St Paul's Episcopal Church. Walnut Creek. Open meeting</t>
  </si>
  <si>
    <t>1860 Trinity Ave.</t>
  </si>
  <si>
    <t>Walnut Creek</t>
  </si>
  <si>
    <t>Step 1</t>
  </si>
  <si>
    <t>AMOUNT</t>
  </si>
  <si>
    <t>9:30a - 10:30a</t>
  </si>
  <si>
    <t>Therapists, Other Helping Professionals, &amp; Clergy. Closed meeting</t>
  </si>
  <si>
    <t>Private Location</t>
  </si>
  <si>
    <t>Step 2</t>
  </si>
  <si>
    <t>Friday</t>
  </si>
  <si>
    <t>Focus on Self Expression</t>
  </si>
  <si>
    <t>Step 3</t>
  </si>
  <si>
    <t>Beginning Your Weekend in Recovery</t>
  </si>
  <si>
    <t>Step 4</t>
  </si>
  <si>
    <t>Epworth Methodist. Applying the 12 Step Principles.</t>
  </si>
  <si>
    <t>Step 5</t>
  </si>
  <si>
    <t>Mandana. Healthy Behaviors</t>
  </si>
  <si>
    <t>Step 6</t>
  </si>
  <si>
    <t>Mandana. Fantasy/Intrigue</t>
  </si>
  <si>
    <t>Step 7</t>
  </si>
  <si>
    <t>Saturday</t>
  </si>
  <si>
    <t>10:00a - 11:00a</t>
  </si>
  <si>
    <t>Mandana. Women In Recovery</t>
  </si>
  <si>
    <t>Step 8</t>
  </si>
  <si>
    <t>5:00p - 6:30p</t>
  </si>
  <si>
    <t>Grace North Church. Anorexia</t>
  </si>
  <si>
    <t>2138 Cedar St.</t>
  </si>
  <si>
    <t>Step 9</t>
  </si>
  <si>
    <t>Holy Innocents'. Uptown Saturday Night Meeting</t>
  </si>
  <si>
    <t>455 Fair Oaks St</t>
  </si>
  <si>
    <t>Step 10</t>
  </si>
  <si>
    <t>All Souls. In the Solution/Big Book</t>
  </si>
  <si>
    <t>2220 Cedar Street</t>
  </si>
  <si>
    <t>Step 11</t>
  </si>
  <si>
    <t>Step 12</t>
  </si>
  <si>
    <t>TOTAL</t>
  </si>
  <si>
    <t>8:00a - 9:00a</t>
  </si>
  <si>
    <t>Mandana. Saturday Morning Men's Meeting.</t>
  </si>
  <si>
    <t>TIME CHIPS</t>
  </si>
  <si>
    <t>SUBTOTAL</t>
  </si>
  <si>
    <t xml:space="preserve">1 day </t>
  </si>
  <si>
    <t>9:00a - 10:15a</t>
  </si>
  <si>
    <t>St. Mary's &amp; St Martha's Lutheran. Weekend Meditation</t>
  </si>
  <si>
    <t>1050 S. Van Ness St</t>
  </si>
  <si>
    <t>TOTAL MEDALLIONS</t>
  </si>
  <si>
    <t>COST</t>
  </si>
  <si>
    <t xml:space="preserve">1 week </t>
  </si>
  <si>
    <t>5:00p - 5:45p</t>
  </si>
  <si>
    <t>Mandana. Newcomer's</t>
  </si>
  <si>
    <t xml:space="preserve">1 month </t>
  </si>
  <si>
    <t xml:space="preserve">2 months </t>
  </si>
  <si>
    <t xml:space="preserve">3 months </t>
  </si>
  <si>
    <t xml:space="preserve">6 months </t>
  </si>
  <si>
    <t xml:space="preserve">9 months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</si>
</sst>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mmm\-yy"/>
    <numFmt numFmtId="165" formatCode="[$-409]h:mm\ AM/PM"/>
    <numFmt numFmtId="166" formatCode="_(&quot;$&quot;* #,##0.00_);_(&quot;$&quot;* \(#,##0.00\);_(&quot;$&quot;* &quot;-&quot;??_);_(@_)"/>
  </numFmts>
  <fonts count="22">
    <font>
      <sz val="10.0"/>
      <color rgb="FF000000"/>
      <name val="Arial"/>
    </font>
    <font>
      <sz val="18.0"/>
      <name val="Arial"/>
    </font>
    <font>
      <b/>
      <sz val="12.0"/>
      <name val="Arial"/>
    </font>
    <font>
      <sz val="10.0"/>
      <name val="Arial"/>
    </font>
    <font>
      <b/>
      <sz val="10.0"/>
      <name val="Arial"/>
    </font>
    <font>
      <b/>
      <sz val="10.0"/>
      <color rgb="FF0000D4"/>
      <name val="Arial"/>
    </font>
    <font/>
    <font>
      <sz val="20.0"/>
      <color rgb="FF0000D4"/>
      <name val="Arial"/>
    </font>
    <font>
      <b/>
      <sz val="20.0"/>
      <name val="Arial"/>
    </font>
    <font>
      <sz val="20.0"/>
      <name val="Arial"/>
    </font>
    <font>
      <sz val="8.0"/>
      <name val="Arial"/>
    </font>
    <font>
      <sz val="8.0"/>
      <color rgb="FF0000D4"/>
      <name val="Arial"/>
    </font>
    <font>
      <b/>
      <sz val="14.0"/>
      <name val="Arial"/>
    </font>
    <font>
      <b/>
      <sz val="10.0"/>
      <color rgb="FF000000"/>
      <name val="Arial"/>
    </font>
    <font>
      <b/>
      <sz val="8.0"/>
      <name val="Arial"/>
    </font>
    <font>
      <b/>
      <sz val="8.0"/>
      <color rgb="FF0000D4"/>
      <name val="Arial"/>
    </font>
    <font>
      <b/>
      <sz val="12.0"/>
      <color rgb="FF000000"/>
      <name val="Arial"/>
    </font>
    <font>
      <sz val="10.0"/>
      <color rgb="FF171616"/>
      <name val="Arial"/>
    </font>
    <font>
      <sz val="10.0"/>
      <color rgb="FFFFFFFF"/>
      <name val="Arial"/>
    </font>
    <font>
      <b/>
      <u/>
      <sz val="10.0"/>
      <name val="Arial"/>
    </font>
    <font>
      <u/>
      <sz val="10.0"/>
      <color rgb="FF0000FF"/>
      <name val="Arial"/>
    </font>
    <font>
      <b/>
      <sz val="8.0"/>
      <color rgb="FFDD0806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CF305"/>
        <bgColor rgb="FFFCF305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90">
    <xf borderId="0" fillId="0" fontId="0" numFmtId="0" xfId="0" applyAlignment="1" applyFont="1">
      <alignment/>
    </xf>
    <xf borderId="0" fillId="0" fontId="1" numFmtId="0" xfId="0" applyFont="1"/>
    <xf borderId="0" fillId="2" fontId="2" numFmtId="0" xfId="0" applyBorder="1" applyFill="1" applyFont="1"/>
    <xf borderId="0" fillId="2" fontId="3" numFmtId="0" xfId="0" applyBorder="1" applyFont="1"/>
    <xf borderId="0" fillId="2" fontId="4" numFmtId="0" xfId="0" applyAlignment="1" applyBorder="1" applyFont="1">
      <alignment horizontal="left" vertical="top"/>
    </xf>
    <xf borderId="0" fillId="2" fontId="5" numFmtId="0" xfId="0" applyAlignment="1" applyBorder="1" applyFont="1">
      <alignment horizontal="left" vertical="top"/>
    </xf>
    <xf borderId="0" fillId="2" fontId="3" numFmtId="0" xfId="0" applyAlignment="1" applyBorder="1" applyFont="1">
      <alignment horizontal="left" vertical="top"/>
    </xf>
    <xf borderId="0" fillId="2" fontId="4" numFmtId="0" xfId="0" applyAlignment="1" applyBorder="1" applyFont="1">
      <alignment horizontal="left" vertical="top"/>
    </xf>
    <xf borderId="0" fillId="0" fontId="6" numFmtId="0" xfId="0" applyBorder="1" applyFont="1"/>
    <xf borderId="1" fillId="3" fontId="5" numFmtId="0" xfId="0" applyAlignment="1" applyBorder="1" applyFill="1" applyFont="1">
      <alignment horizontal="left" vertical="top"/>
    </xf>
    <xf borderId="1" fillId="0" fontId="6" numFmtId="0" xfId="0" applyBorder="1" applyFont="1"/>
    <xf borderId="1" fillId="0" fontId="6" numFmtId="0" xfId="0" applyBorder="1" applyFont="1"/>
    <xf borderId="1" fillId="3" fontId="5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top"/>
    </xf>
    <xf borderId="2" fillId="3" fontId="3" numFmtId="0" xfId="0" applyAlignment="1" applyBorder="1" applyFont="1">
      <alignment horizontal="left" vertical="top"/>
    </xf>
    <xf borderId="2" fillId="0" fontId="6" numFmtId="0" xfId="0" applyBorder="1" applyFont="1"/>
    <xf borderId="2" fillId="0" fontId="6" numFmtId="0" xfId="0" applyBorder="1" applyFont="1"/>
    <xf borderId="3" fillId="3" fontId="3" numFmtId="0" xfId="0" applyAlignment="1" applyBorder="1" applyFont="1">
      <alignment horizontal="left" vertical="top"/>
    </xf>
    <xf borderId="4" fillId="0" fontId="6" numFmtId="0" xfId="0" applyBorder="1" applyFont="1"/>
    <xf borderId="0" fillId="3" fontId="5" numFmtId="164" xfId="0" applyAlignment="1" applyBorder="1" applyFont="1" applyNumberFormat="1">
      <alignment horizontal="left" vertical="top"/>
    </xf>
    <xf borderId="0" fillId="3" fontId="5" numFmtId="22" xfId="0" applyAlignment="1" applyBorder="1" applyFont="1" applyNumberFormat="1">
      <alignment horizontal="left" vertical="top"/>
    </xf>
    <xf borderId="0" fillId="2" fontId="3" numFmtId="0" xfId="0" applyAlignment="1" applyBorder="1" applyFont="1">
      <alignment horizontal="left" vertical="top"/>
    </xf>
    <xf borderId="0" fillId="0" fontId="7" numFmtId="0" xfId="0" applyAlignment="1" applyFont="1">
      <alignment horizontal="left"/>
    </xf>
    <xf borderId="0" fillId="2" fontId="8" numFmtId="0" xfId="0" applyAlignment="1" applyBorder="1" applyFont="1">
      <alignment horizontal="left"/>
    </xf>
    <xf borderId="0" fillId="2" fontId="9" numFmtId="0" xfId="0" applyAlignment="1" applyBorder="1" applyFont="1">
      <alignment horizontal="left"/>
    </xf>
    <xf borderId="0" fillId="2" fontId="9" numFmtId="0" xfId="0" applyBorder="1" applyFont="1"/>
    <xf borderId="5" fillId="4" fontId="10" numFmtId="0" xfId="0" applyAlignment="1" applyBorder="1" applyFill="1" applyFont="1">
      <alignment horizontal="left"/>
    </xf>
    <xf borderId="0" fillId="2" fontId="3" numFmtId="0" xfId="0" applyAlignment="1" applyBorder="1" applyFont="1">
      <alignment horizontal="left" vertical="top" wrapText="1"/>
    </xf>
    <xf borderId="0" fillId="0" fontId="6" numFmtId="0" xfId="0" applyBorder="1" applyFont="1"/>
    <xf borderId="0" fillId="2" fontId="10" numFmtId="0" xfId="0" applyAlignment="1" applyBorder="1" applyFont="1">
      <alignment horizontal="left"/>
    </xf>
    <xf borderId="0" fillId="2" fontId="11" numFmtId="0" xfId="0" applyAlignment="1" applyBorder="1" applyFont="1">
      <alignment horizontal="left"/>
    </xf>
    <xf borderId="0" fillId="2" fontId="3" numFmtId="0" xfId="0" applyAlignment="1" applyBorder="1" applyFont="1">
      <alignment horizontal="left"/>
    </xf>
    <xf borderId="0" fillId="2" fontId="10" numFmtId="165" xfId="0" applyAlignment="1" applyBorder="1" applyFont="1" applyNumberFormat="1">
      <alignment horizontal="left"/>
    </xf>
    <xf borderId="0" fillId="2" fontId="3" numFmtId="0" xfId="0" applyAlignment="1" applyBorder="1" applyFont="1">
      <alignment horizontal="left"/>
    </xf>
    <xf borderId="0" fillId="2" fontId="12" numFmtId="0" xfId="0" applyFont="1"/>
    <xf borderId="0" fillId="2" fontId="10" numFmtId="165" xfId="0" applyAlignment="1" applyBorder="1" applyFont="1" applyNumberFormat="1">
      <alignment horizontal="left"/>
    </xf>
    <xf borderId="3" fillId="5" fontId="13" numFmtId="0" xfId="0" applyAlignment="1" applyBorder="1" applyFill="1" applyFont="1">
      <alignment horizontal="left" wrapText="1"/>
    </xf>
    <xf borderId="5" fillId="5" fontId="0" numFmtId="0" xfId="0" applyAlignment="1" applyBorder="1" applyFont="1">
      <alignment horizontal="left"/>
    </xf>
    <xf borderId="5" fillId="5" fontId="0" numFmtId="0" xfId="0" applyAlignment="1" applyBorder="1" applyFont="1">
      <alignment horizontal="left"/>
    </xf>
    <xf borderId="0" fillId="2" fontId="3" numFmtId="0" xfId="0" applyBorder="1" applyFont="1"/>
    <xf borderId="0" fillId="2" fontId="4" numFmtId="0" xfId="0" applyAlignment="1" applyFont="1">
      <alignment vertical="top"/>
    </xf>
    <xf borderId="0" fillId="0" fontId="3" numFmtId="0" xfId="0" applyAlignment="1" applyFont="1">
      <alignment vertical="top"/>
    </xf>
    <xf borderId="6" fillId="6" fontId="5" numFmtId="0" xfId="0" applyAlignment="1" applyBorder="1" applyFill="1" applyFont="1">
      <alignment vertical="top"/>
    </xf>
    <xf borderId="6" fillId="0" fontId="6" numFmtId="0" xfId="0" applyBorder="1" applyFont="1"/>
    <xf borderId="0" fillId="2" fontId="4" numFmtId="0" xfId="0" applyAlignment="1" applyBorder="1" applyFont="1">
      <alignment vertical="top"/>
    </xf>
    <xf borderId="0" fillId="2" fontId="3" numFmtId="0" xfId="0" applyAlignment="1" applyBorder="1" applyFont="1">
      <alignment vertical="top"/>
    </xf>
    <xf borderId="7" fillId="2" fontId="4" numFmtId="0" xfId="0" applyAlignment="1" applyBorder="1" applyFont="1">
      <alignment horizontal="left" wrapText="1"/>
    </xf>
    <xf borderId="8" fillId="0" fontId="6" numFmtId="0" xfId="0" applyBorder="1" applyFont="1"/>
    <xf borderId="9" fillId="0" fontId="3" numFmtId="0" xfId="0" applyAlignment="1" applyBorder="1" applyFont="1">
      <alignment horizontal="left"/>
    </xf>
    <xf borderId="9" fillId="0" fontId="3" numFmtId="166" xfId="0" applyAlignment="1" applyBorder="1" applyFont="1" applyNumberFormat="1">
      <alignment horizontal="left"/>
    </xf>
    <xf borderId="2" fillId="6" fontId="3" numFmtId="0" xfId="0" applyAlignment="1" applyBorder="1" applyFont="1">
      <alignment vertical="top"/>
    </xf>
    <xf borderId="0" fillId="2" fontId="4" numFmtId="0" xfId="0" applyAlignment="1" applyBorder="1" applyFont="1">
      <alignment vertical="top"/>
    </xf>
    <xf borderId="3" fillId="6" fontId="3" numFmtId="0" xfId="0" applyAlignment="1" applyBorder="1" applyFont="1">
      <alignment horizontal="center" vertical="top"/>
    </xf>
    <xf borderId="0" fillId="2" fontId="3" numFmtId="0" xfId="0" applyAlignment="1" applyBorder="1" applyFont="1">
      <alignment horizontal="left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6" fillId="6" fontId="3" numFmtId="0" xfId="0" applyAlignment="1" applyBorder="1" applyFont="1">
      <alignment vertical="top"/>
    </xf>
    <xf borderId="0" fillId="2" fontId="4" numFmtId="0" xfId="0" applyAlignment="1" applyBorder="1" applyFont="1">
      <alignment vertical="top"/>
    </xf>
    <xf borderId="3" fillId="6" fontId="3" numFmtId="0" xfId="0" applyAlignment="1" applyBorder="1" applyFont="1">
      <alignment vertical="top"/>
    </xf>
    <xf borderId="0" fillId="0" fontId="3" numFmtId="0" xfId="0" applyAlignment="1" applyFont="1">
      <alignment horizontal="left"/>
    </xf>
    <xf borderId="3" fillId="2" fontId="4" numFmtId="0" xfId="0" applyAlignment="1" applyBorder="1" applyFont="1">
      <alignment horizontal="left" shrinkToFit="1"/>
    </xf>
    <xf borderId="5" fillId="0" fontId="3" numFmtId="0" xfId="0" applyAlignment="1" applyBorder="1" applyFont="1">
      <alignment horizontal="left"/>
    </xf>
    <xf borderId="5" fillId="0" fontId="3" numFmtId="166" xfId="0" applyAlignment="1" applyBorder="1" applyFont="1" applyNumberFormat="1">
      <alignment horizontal="left"/>
    </xf>
    <xf borderId="0" fillId="0" fontId="0" numFmtId="0" xfId="0" applyAlignment="1" applyFont="1">
      <alignment vertical="top"/>
    </xf>
    <xf borderId="0" fillId="2" fontId="3" numFmtId="0" xfId="0" applyBorder="1" applyFont="1"/>
    <xf borderId="3" fillId="2" fontId="4" numFmtId="0" xfId="0" applyAlignment="1" applyBorder="1" applyFont="1">
      <alignment horizontal="left" shrinkToFit="1"/>
    </xf>
    <xf borderId="5" fillId="0" fontId="3" numFmtId="1" xfId="0" applyAlignment="1" applyBorder="1" applyFont="1" applyNumberFormat="1">
      <alignment horizontal="left"/>
    </xf>
    <xf borderId="3" fillId="6" fontId="5" numFmtId="164" xfId="0" applyAlignment="1" applyBorder="1" applyFont="1" applyNumberFormat="1">
      <alignment vertical="top"/>
    </xf>
    <xf borderId="0" fillId="2" fontId="5" numFmtId="22" xfId="0" applyAlignment="1" applyBorder="1" applyFont="1" applyNumberFormat="1">
      <alignment vertical="top"/>
    </xf>
    <xf borderId="0" fillId="2" fontId="0" numFmtId="0" xfId="0" applyAlignment="1" applyBorder="1" applyFont="1">
      <alignment vertical="top"/>
    </xf>
    <xf borderId="0" fillId="2" fontId="4" numFmtId="0" xfId="0" applyAlignment="1" applyBorder="1" applyFont="1">
      <alignment vertical="top"/>
    </xf>
    <xf borderId="3" fillId="2" fontId="4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5" fillId="0" fontId="4" numFmtId="166" xfId="0" applyAlignment="1" applyBorder="1" applyFont="1" applyNumberFormat="1">
      <alignment horizontal="left"/>
    </xf>
    <xf borderId="0" fillId="2" fontId="4" numFmtId="49" xfId="0" applyAlignment="1" applyFont="1" applyNumberFormat="1">
      <alignment vertical="top" wrapText="1"/>
    </xf>
    <xf borderId="7" fillId="6" fontId="0" numFmtId="0" xfId="0" applyAlignment="1" applyBorder="1" applyFont="1">
      <alignment vertical="top"/>
    </xf>
    <xf borderId="3" fillId="6" fontId="0" numFmtId="0" xfId="0" applyAlignment="1" applyBorder="1" applyFont="1">
      <alignment vertical="top"/>
    </xf>
    <xf borderId="0" fillId="2" fontId="4" numFmtId="0" xfId="0" applyAlignment="1" applyBorder="1" applyFont="1">
      <alignment horizontal="left"/>
    </xf>
    <xf borderId="0" fillId="2" fontId="3" numFmtId="0" xfId="0" applyAlignment="1" applyBorder="1" applyFont="1">
      <alignment horizontal="left"/>
    </xf>
    <xf borderId="0" fillId="2" fontId="3" numFmtId="0" xfId="0" applyBorder="1" applyFont="1"/>
    <xf borderId="1" fillId="0" fontId="6" numFmtId="0" xfId="0" applyBorder="1" applyFont="1"/>
    <xf borderId="0" fillId="2" fontId="3" numFmtId="0" xfId="0" applyAlignment="1" applyBorder="1" applyFont="1">
      <alignment horizontal="left" vertical="top"/>
    </xf>
    <xf borderId="7" fillId="6" fontId="3" numFmtId="0" xfId="0" applyAlignment="1" applyBorder="1" applyFont="1">
      <alignment horizontal="left"/>
    </xf>
    <xf borderId="0" fillId="0" fontId="0" numFmtId="0" xfId="0" applyFont="1"/>
    <xf borderId="13" fillId="0" fontId="6" numFmtId="0" xfId="0" applyBorder="1" applyFont="1"/>
    <xf borderId="14" fillId="0" fontId="6" numFmtId="0" xfId="0" applyBorder="1" applyFont="1"/>
    <xf borderId="0" fillId="2" fontId="3" numFmtId="0" xfId="0" applyAlignment="1" applyBorder="1" applyFont="1">
      <alignment horizontal="left"/>
    </xf>
    <xf borderId="0" fillId="2" fontId="14" numFmtId="0" xfId="0" applyAlignment="1" applyBorder="1" applyFont="1">
      <alignment horizontal="left"/>
    </xf>
    <xf borderId="0" fillId="2" fontId="15" numFmtId="0" xfId="0" applyAlignment="1" applyBorder="1" applyFont="1">
      <alignment horizontal="left"/>
    </xf>
    <xf borderId="0" fillId="2" fontId="4" numFmtId="0" xfId="0" applyAlignment="1" applyBorder="1" applyFont="1">
      <alignment horizontal="left"/>
    </xf>
    <xf borderId="0" fillId="2" fontId="14" numFmtId="165" xfId="0" applyAlignment="1" applyBorder="1" applyFont="1" applyNumberFormat="1">
      <alignment horizontal="left"/>
    </xf>
    <xf borderId="0" fillId="7" fontId="12" numFmtId="0" xfId="0" applyAlignment="1" applyBorder="1" applyFill="1" applyFont="1">
      <alignment horizontal="left"/>
    </xf>
    <xf borderId="0" fillId="2" fontId="4" numFmtId="0" xfId="0" applyAlignment="1" applyBorder="1" applyFont="1">
      <alignment horizontal="center"/>
    </xf>
    <xf borderId="0" fillId="2" fontId="2" numFmtId="0" xfId="0" applyAlignment="1" applyBorder="1" applyFont="1">
      <alignment horizontal="left" shrinkToFit="1"/>
    </xf>
    <xf borderId="0" fillId="0" fontId="4" numFmtId="0" xfId="0" applyAlignment="1" applyFont="1">
      <alignment horizontal="center"/>
    </xf>
    <xf borderId="3" fillId="2" fontId="3" numFmtId="0" xfId="0" applyAlignment="1" applyBorder="1" applyFont="1">
      <alignment horizontal="left" shrinkToFit="1"/>
    </xf>
    <xf borderId="5" fillId="3" fontId="3" numFmtId="0" xfId="0" applyAlignment="1" applyBorder="1" applyFont="1">
      <alignment horizontal="center"/>
    </xf>
    <xf borderId="5" fillId="0" fontId="3" numFmtId="166" xfId="0" applyBorder="1" applyFont="1" applyNumberFormat="1"/>
    <xf borderId="5" fillId="0" fontId="3" numFmtId="166" xfId="0" applyAlignment="1" applyBorder="1" applyFont="1" applyNumberFormat="1">
      <alignment horizontal="center"/>
    </xf>
    <xf borderId="0" fillId="0" fontId="3" numFmtId="166" xfId="0" applyAlignment="1" applyFont="1" applyNumberFormat="1">
      <alignment horizontal="center"/>
    </xf>
    <xf borderId="14" fillId="0" fontId="3" numFmtId="166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/>
    </xf>
    <xf borderId="5" fillId="0" fontId="3" numFmtId="0" xfId="0" applyBorder="1" applyFont="1"/>
    <xf borderId="5" fillId="0" fontId="4" numFmtId="166" xfId="0" applyAlignment="1" applyBorder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14" fillId="0" fontId="4" numFmtId="166" xfId="0" applyAlignment="1" applyBorder="1" applyFont="1" applyNumberFormat="1">
      <alignment horizontal="center"/>
    </xf>
    <xf borderId="0" fillId="2" fontId="3" numFmtId="0" xfId="0" applyAlignment="1" applyBorder="1" applyFont="1">
      <alignment horizontal="left" shrinkToFit="1"/>
    </xf>
    <xf borderId="0" fillId="2" fontId="3" numFmtId="0" xfId="0" applyAlignment="1" applyBorder="1" applyFont="1">
      <alignment shrinkToFit="1"/>
    </xf>
    <xf borderId="0" fillId="2" fontId="3" numFmtId="0" xfId="0" applyAlignment="1" applyBorder="1" applyFont="1">
      <alignment horizontal="center"/>
    </xf>
    <xf borderId="1" fillId="2" fontId="2" numFmtId="0" xfId="0" applyAlignment="1" applyBorder="1" applyFont="1">
      <alignment horizontal="left" shrinkToFit="1"/>
    </xf>
    <xf borderId="14" fillId="0" fontId="4" numFmtId="0" xfId="0" applyAlignment="1" applyBorder="1" applyFont="1">
      <alignment horizontal="center"/>
    </xf>
    <xf borderId="5" fillId="2" fontId="3" numFmtId="0" xfId="0" applyAlignment="1" applyBorder="1" applyFont="1">
      <alignment horizontal="left" shrinkToFit="1"/>
    </xf>
    <xf borderId="7" fillId="2" fontId="3" numFmtId="0" xfId="0" applyAlignment="1" applyBorder="1" applyFont="1">
      <alignment horizontal="left" shrinkToFit="1"/>
    </xf>
    <xf borderId="9" fillId="2" fontId="3" numFmtId="0" xfId="0" applyAlignment="1" applyBorder="1" applyFont="1">
      <alignment horizontal="left" shrinkToFit="1"/>
    </xf>
    <xf borderId="9" fillId="3" fontId="3" numFmtId="0" xfId="0" applyAlignment="1" applyBorder="1" applyFont="1">
      <alignment horizontal="center"/>
    </xf>
    <xf borderId="9" fillId="0" fontId="3" numFmtId="166" xfId="0" applyBorder="1" applyFont="1" applyNumberFormat="1"/>
    <xf borderId="0" fillId="2" fontId="3" numFmtId="0" xfId="0" applyBorder="1" applyFont="1"/>
    <xf borderId="5" fillId="2" fontId="4" numFmtId="0" xfId="0" applyAlignment="1" applyBorder="1" applyFont="1">
      <alignment shrinkToFit="1"/>
    </xf>
    <xf borderId="5" fillId="0" fontId="4" numFmtId="166" xfId="0" applyBorder="1" applyFont="1" applyNumberFormat="1"/>
    <xf borderId="0" fillId="0" fontId="4" numFmtId="166" xfId="0" applyFont="1" applyNumberFormat="1"/>
    <xf borderId="0" fillId="2" fontId="3" numFmtId="0" xfId="0" applyAlignment="1" applyBorder="1" applyFont="1">
      <alignment horizontal="left" shrinkToFit="1"/>
    </xf>
    <xf borderId="0" fillId="2" fontId="3" numFmtId="0" xfId="0" applyAlignment="1" applyBorder="1" applyFont="1">
      <alignment shrinkToFit="1"/>
    </xf>
    <xf borderId="0" fillId="2" fontId="3" numFmtId="0" xfId="0" applyBorder="1" applyFont="1"/>
    <xf borderId="5" fillId="2" fontId="3" numFmtId="0" xfId="0" applyAlignment="1" applyBorder="1" applyFont="1">
      <alignment horizontal="left"/>
    </xf>
    <xf borderId="5" fillId="2" fontId="4" numFmtId="0" xfId="0" applyAlignment="1" applyBorder="1" applyFont="1">
      <alignment horizontal="left"/>
    </xf>
    <xf borderId="5" fillId="6" fontId="4" numFmtId="0" xfId="0" applyAlignment="1" applyBorder="1" applyFont="1">
      <alignment horizontal="left"/>
    </xf>
    <xf borderId="6" fillId="0" fontId="6" numFmtId="0" xfId="0" applyBorder="1" applyFont="1"/>
    <xf borderId="0" fillId="2" fontId="4" numFmtId="0" xfId="0" applyAlignment="1" applyBorder="1" applyFont="1">
      <alignment horizontal="left" shrinkToFit="1"/>
    </xf>
    <xf borderId="0" fillId="0" fontId="3" numFmtId="166" xfId="0" applyFont="1" applyNumberFormat="1"/>
    <xf borderId="5" fillId="2" fontId="3" numFmtId="0" xfId="0" applyBorder="1" applyFont="1"/>
    <xf borderId="0" fillId="0" fontId="3" numFmtId="0" xfId="0" applyFont="1"/>
    <xf borderId="5" fillId="3" fontId="3" numFmtId="0" xfId="0" applyAlignment="1" applyBorder="1" applyFont="1">
      <alignment horizontal="left"/>
    </xf>
    <xf borderId="3" fillId="2" fontId="3" numFmtId="0" xfId="0" applyAlignment="1" applyBorder="1" applyFont="1">
      <alignment shrinkToFit="1"/>
    </xf>
    <xf borderId="3" fillId="7" fontId="12" numFmtId="0" xfId="0" applyAlignment="1" applyBorder="1" applyFont="1">
      <alignment horizontal="left"/>
    </xf>
    <xf borderId="0" fillId="2" fontId="2" numFmtId="0" xfId="0" applyAlignment="1" applyBorder="1" applyFont="1">
      <alignment horizontal="left"/>
    </xf>
    <xf borderId="0" fillId="0" fontId="16" numFmtId="0" xfId="0" applyAlignment="1" applyFont="1">
      <alignment horizontal="left"/>
    </xf>
    <xf borderId="0" fillId="0" fontId="0" numFmtId="0" xfId="0" applyFont="1"/>
    <xf borderId="0" fillId="0" fontId="16" numFmtId="0" xfId="0" applyAlignment="1" applyFont="1">
      <alignment horizontal="center"/>
    </xf>
    <xf borderId="0" fillId="0" fontId="16" numFmtId="0" xfId="0" applyFont="1"/>
    <xf borderId="5" fillId="5" fontId="4" numFmtId="0" xfId="0" applyAlignment="1" applyBorder="1" applyFont="1">
      <alignment horizontal="center"/>
    </xf>
    <xf borderId="3" fillId="5" fontId="4" numFmtId="0" xfId="0" applyAlignment="1" applyBorder="1" applyFont="1">
      <alignment horizontal="center"/>
    </xf>
    <xf borderId="5" fillId="8" fontId="4" numFmtId="0" xfId="0" applyAlignment="1" applyBorder="1" applyFill="1" applyFont="1">
      <alignment horizontal="left"/>
    </xf>
    <xf borderId="5" fillId="2" fontId="0" numFmtId="1" xfId="0" applyBorder="1" applyFont="1" applyNumberFormat="1"/>
    <xf borderId="12" fillId="0" fontId="3" numFmtId="0" xfId="0" applyAlignment="1" applyBorder="1" applyFont="1">
      <alignment horizontal="center" shrinkToFit="1"/>
    </xf>
    <xf borderId="12" fillId="3" fontId="3" numFmtId="0" xfId="0" applyAlignment="1" applyBorder="1" applyFont="1">
      <alignment horizontal="center" shrinkToFit="1"/>
    </xf>
    <xf borderId="12" fillId="0" fontId="3" numFmtId="166" xfId="0" applyAlignment="1" applyBorder="1" applyFont="1" applyNumberFormat="1">
      <alignment shrinkToFit="1"/>
    </xf>
    <xf borderId="12" fillId="0" fontId="3" numFmtId="166" xfId="0" applyAlignment="1" applyBorder="1" applyFont="1" applyNumberFormat="1">
      <alignment horizontal="center" shrinkToFit="1"/>
    </xf>
    <xf borderId="10" fillId="0" fontId="3" numFmtId="166" xfId="0" applyAlignment="1" applyBorder="1" applyFont="1" applyNumberFormat="1">
      <alignment horizontal="left" shrinkToFit="1"/>
    </xf>
    <xf borderId="5" fillId="2" fontId="3" numFmtId="0" xfId="0" applyAlignment="1" applyBorder="1" applyFont="1">
      <alignment horizontal="left" shrinkToFit="1" vertical="top"/>
    </xf>
    <xf borderId="5" fillId="3" fontId="3" numFmtId="0" xfId="0" applyAlignment="1" applyBorder="1" applyFont="1">
      <alignment horizontal="left" shrinkToFit="1" vertical="top"/>
    </xf>
    <xf borderId="5" fillId="0" fontId="3" numFmtId="166" xfId="0" applyAlignment="1" applyBorder="1" applyFont="1" applyNumberFormat="1">
      <alignment horizontal="left" shrinkToFit="1" vertical="top"/>
    </xf>
    <xf borderId="5" fillId="2" fontId="0" numFmtId="0" xfId="0" applyBorder="1" applyFont="1"/>
    <xf borderId="5" fillId="2" fontId="0" numFmtId="166" xfId="0" applyBorder="1" applyFont="1" applyNumberFormat="1"/>
    <xf borderId="5" fillId="0" fontId="3" numFmtId="0" xfId="0" applyAlignment="1" applyBorder="1" applyFont="1">
      <alignment horizontal="center" shrinkToFit="1"/>
    </xf>
    <xf borderId="5" fillId="3" fontId="3" numFmtId="0" xfId="0" applyAlignment="1" applyBorder="1" applyFont="1">
      <alignment horizontal="center" shrinkToFit="1"/>
    </xf>
    <xf borderId="5" fillId="0" fontId="3" numFmtId="166" xfId="0" applyAlignment="1" applyBorder="1" applyFont="1" applyNumberFormat="1">
      <alignment shrinkToFit="1"/>
    </xf>
    <xf borderId="5" fillId="0" fontId="3" numFmtId="166" xfId="0" applyAlignment="1" applyBorder="1" applyFont="1" applyNumberFormat="1">
      <alignment horizontal="center" shrinkToFit="1"/>
    </xf>
    <xf borderId="3" fillId="0" fontId="3" numFmtId="166" xfId="0" applyAlignment="1" applyBorder="1" applyFont="1" applyNumberFormat="1">
      <alignment horizontal="left" shrinkToFit="1"/>
    </xf>
    <xf borderId="5" fillId="0" fontId="0" numFmtId="0" xfId="0" applyAlignment="1" applyBorder="1" applyFont="1">
      <alignment horizontal="left" shrinkToFit="1" vertical="top"/>
    </xf>
    <xf borderId="5" fillId="3" fontId="3" numFmtId="1" xfId="0" applyAlignment="1" applyBorder="1" applyFont="1" applyNumberFormat="1">
      <alignment horizontal="left" shrinkToFit="1" vertical="top"/>
    </xf>
    <xf borderId="0" fillId="2" fontId="3" numFmtId="166" xfId="0" applyBorder="1" applyFont="1" applyNumberFormat="1"/>
    <xf borderId="5" fillId="0" fontId="17" numFmtId="0" xfId="0" applyAlignment="1" applyBorder="1" applyFont="1">
      <alignment horizontal="left" shrinkToFit="1" vertical="top"/>
    </xf>
    <xf borderId="0" fillId="2" fontId="18" numFmtId="166" xfId="0" applyBorder="1" applyFont="1" applyNumberFormat="1"/>
    <xf borderId="5" fillId="2" fontId="3" numFmtId="0" xfId="0" applyAlignment="1" applyBorder="1" applyFont="1">
      <alignment horizontal="center" shrinkToFit="1"/>
    </xf>
    <xf borderId="5" fillId="0" fontId="13" numFmtId="0" xfId="0" applyAlignment="1" applyBorder="1" applyFont="1">
      <alignment horizontal="left" shrinkToFit="1" vertical="top"/>
    </xf>
    <xf borderId="5" fillId="2" fontId="13" numFmtId="166" xfId="0" applyAlignment="1" applyBorder="1" applyFont="1" applyNumberFormat="1">
      <alignment horizontal="left"/>
    </xf>
    <xf borderId="5" fillId="2" fontId="13" numFmtId="1" xfId="0" applyAlignment="1" applyBorder="1" applyFont="1" applyNumberFormat="1">
      <alignment horizontal="center"/>
    </xf>
    <xf borderId="5" fillId="2" fontId="13" numFmtId="166" xfId="0" applyBorder="1" applyFont="1" applyNumberFormat="1"/>
    <xf borderId="0" fillId="2" fontId="2" numFmtId="0" xfId="0" applyBorder="1" applyFont="1"/>
    <xf borderId="5" fillId="2" fontId="14" numFmtId="0" xfId="0" applyAlignment="1" applyBorder="1" applyFont="1">
      <alignment horizontal="center" shrinkToFit="1"/>
    </xf>
    <xf borderId="3" fillId="0" fontId="3" numFmtId="166" xfId="0" applyAlignment="1" applyBorder="1" applyFont="1" applyNumberFormat="1">
      <alignment horizontal="center" shrinkToFit="1"/>
    </xf>
    <xf borderId="5" fillId="9" fontId="0" numFmtId="0" xfId="0" applyBorder="1" applyFill="1" applyFont="1"/>
    <xf borderId="0" fillId="2" fontId="3" numFmtId="0" xfId="0" applyAlignment="1" applyBorder="1" applyFont="1">
      <alignment horizontal="center" shrinkToFit="1"/>
    </xf>
    <xf borderId="0" fillId="2" fontId="3" numFmtId="166" xfId="0" applyAlignment="1" applyBorder="1" applyFont="1" applyNumberFormat="1">
      <alignment shrinkToFit="1"/>
    </xf>
    <xf borderId="0" fillId="2" fontId="3" numFmtId="166" xfId="0" applyAlignment="1" applyBorder="1" applyFont="1" applyNumberFormat="1">
      <alignment horizontal="center" shrinkToFit="1"/>
    </xf>
    <xf borderId="0" fillId="2" fontId="3" numFmtId="166" xfId="0" applyAlignment="1" applyBorder="1" applyFont="1" applyNumberFormat="1">
      <alignment horizontal="left" shrinkToFit="1"/>
    </xf>
    <xf borderId="12" fillId="2" fontId="3" numFmtId="0" xfId="0" applyAlignment="1" applyBorder="1" applyFont="1">
      <alignment horizontal="left"/>
    </xf>
    <xf borderId="12" fillId="3" fontId="3" numFmtId="0" xfId="0" applyAlignment="1" applyBorder="1" applyFont="1">
      <alignment horizontal="left"/>
    </xf>
    <xf borderId="12" fillId="0" fontId="3" numFmtId="166" xfId="0" applyAlignment="1" applyBorder="1" applyFont="1" applyNumberFormat="1">
      <alignment horizontal="left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4" fillId="0" fontId="4" numFmtId="166" xfId="0" applyBorder="1" applyFont="1" applyNumberFormat="1"/>
    <xf borderId="2" fillId="0" fontId="13" numFmtId="166" xfId="0" applyAlignment="1" applyBorder="1" applyFont="1" applyNumberFormat="1">
      <alignment horizontal="center"/>
    </xf>
    <xf borderId="0" fillId="2" fontId="19" numFmtId="0" xfId="0" applyAlignment="1" applyBorder="1" applyFont="1">
      <alignment horizontal="right"/>
    </xf>
    <xf borderId="0" fillId="2" fontId="20" numFmtId="0" xfId="0" applyAlignment="1" applyBorder="1" applyFont="1">
      <alignment horizontal="left"/>
    </xf>
    <xf borderId="0" fillId="2" fontId="21" numFmtId="0" xfId="0" applyBorder="1" applyFont="1"/>
    <xf borderId="0" fillId="0" fontId="21" numFmtId="0" xfId="0" applyFont="1"/>
    <xf borderId="5" fillId="0" fontId="0" numFmtId="0" xfId="0" applyBorder="1" applyFont="1"/>
    <xf borderId="5" fillId="0" fontId="0" numFmtId="166" xfId="0" applyBorder="1" applyFont="1" applyNumberFormat="1"/>
  </cellXfs>
  <cellStyles count="1">
    <cellStyle xfId="0" name="Normal" builtinId="0"/>
  </cellStyles>
  <dxfs count="3">
    <dxf>
      <font>
        <b/>
        <color rgb="FF0000D4"/>
      </font>
      <fill>
        <patternFill patternType="none"/>
      </fill>
      <alignment/>
      <border>
        <left/>
        <right/>
        <top/>
        <bottom/>
      </border>
    </dxf>
    <dxf>
      <font>
        <color rgb="FF0000D4"/>
      </font>
      <fill>
        <patternFill patternType="none"/>
      </fill>
      <alignment/>
      <border>
        <left/>
        <right/>
        <top/>
        <bottom/>
      </border>
    </dxf>
    <dxf>
      <font>
        <b/>
        <color rgb="FFDD0806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15</xdr:col>
      <xdr:colOff>0</xdr:colOff>
      <xdr:row>13</xdr:row>
      <xdr:rowOff>114300</xdr:rowOff>
    </xdr:from>
    <xdr:to>
      <xdr:col>25</xdr:col>
      <xdr:colOff>123825</xdr:colOff>
      <xdr:row>16</xdr:row>
      <xdr:rowOff>0</xdr:rowOff>
    </xdr:to>
    <xdr:sp>
      <xdr:nvSpPr>
        <xdr:cNvPr id="3" name="Shape 3"/>
        <xdr:cNvSpPr/>
      </xdr:nvSpPr>
      <xdr:spPr>
        <a:xfrm>
          <a:off x="2945700" y="3594262"/>
          <a:ext cx="4800600" cy="371474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t" bIns="0" lIns="27425" rIns="27425" tIns="18275">
          <a:noAutofit/>
        </a:bodyPr>
        <a:lstStyle/>
        <a:p>
          <a:pPr indent="0" lvl="0" rtl="0" algn="ctr">
            <a:spcBef>
              <a:spcPts val="0"/>
            </a:spcBef>
            <a:buClr>
              <a:srgbClr val="000000"/>
            </a:buClr>
            <a:buSzPct val="25000"/>
            <a:buFont typeface="Arial"/>
            <a:buNone/>
          </a:pPr>
          <a:r>
            <a:rPr b="1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Data Entry Possible In Yellow Shaded Areas Only</a:t>
          </a:r>
        </a:p>
      </xdr:txBody>
    </xdr:sp>
    <xdr:clientData fLocksWithSheet="0"/>
  </xdr:twoCellAnchor>
  <xdr:twoCellAnchor>
    <xdr:from>
      <xdr:col>26</xdr:col>
      <xdr:colOff>142875</xdr:colOff>
      <xdr:row>0</xdr:row>
      <xdr:rowOff>133350</xdr:rowOff>
    </xdr:from>
    <xdr:to>
      <xdr:col>27</xdr:col>
      <xdr:colOff>266700</xdr:colOff>
      <xdr:row>3</xdr:row>
      <xdr:rowOff>0</xdr:rowOff>
    </xdr:to>
    <xdr:pic>
      <xdr:nvPicPr>
        <xdr:cNvPr descr="SLAA Logo" id="0" name="image00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09625" cy="8477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hidden="1" min="1" max="1" width="9.14"/>
    <col customWidth="1" hidden="1" min="2" max="2" width="57.43"/>
    <col customWidth="1" hidden="1" min="3" max="3" width="9.29"/>
    <col customWidth="1" hidden="1" min="4" max="4" width="11.86"/>
    <col customWidth="1" hidden="1" min="5" max="5" width="47.43"/>
    <col customWidth="1" hidden="1" min="6" max="6" width="15.43"/>
    <col customWidth="1" hidden="1" min="7" max="7" width="4.43"/>
    <col customWidth="1" hidden="1" min="8" max="8" width="10.14"/>
    <col customWidth="1" hidden="1" min="9" max="9" width="9.14"/>
    <col customWidth="1" hidden="1" min="10" max="10" width="7.71"/>
    <col customWidth="1" min="11" max="11" width="9.71"/>
    <col customWidth="1" min="12" max="12" width="8.86"/>
    <col customWidth="1" min="13" max="13" width="9.14"/>
    <col customWidth="1" min="14" max="14" width="8.29"/>
    <col customWidth="1" min="15" max="15" width="7.43"/>
    <col customWidth="1" min="16" max="16" width="10.29"/>
    <col customWidth="1" min="17" max="17" width="9.57"/>
    <col customWidth="1" min="18" max="18" width="1.57"/>
    <col customWidth="1" min="19" max="19" width="1.86"/>
    <col customWidth="1" min="20" max="20" width="6.71"/>
    <col customWidth="1" min="21" max="21" width="7.43"/>
    <col customWidth="1" min="22" max="22" width="9.14"/>
    <col customWidth="1" min="23" max="23" width="6.43"/>
    <col customWidth="1" min="24" max="24" width="9.71"/>
    <col customWidth="1" min="25" max="25" width="7.57"/>
    <col customWidth="1" min="26" max="26" width="9.14"/>
    <col customWidth="1" min="27" max="27" width="10.29"/>
    <col customWidth="1" min="28" max="28" width="9.14"/>
  </cols>
  <sheetData>
    <row r="1" ht="34.5" customHeight="1">
      <c r="A1" s="22">
        <v>1.0</v>
      </c>
      <c r="B1" s="22">
        <v>2.0</v>
      </c>
      <c r="C1" s="22">
        <v>3.0</v>
      </c>
      <c r="D1" s="22">
        <v>4.0</v>
      </c>
      <c r="E1" s="22">
        <v>5.0</v>
      </c>
      <c r="F1" s="22">
        <v>6.0</v>
      </c>
      <c r="G1" s="22">
        <v>7.0</v>
      </c>
      <c r="H1" s="22">
        <v>8.0</v>
      </c>
      <c r="I1" s="22">
        <v>9.0</v>
      </c>
      <c r="J1" s="22">
        <v>10.0</v>
      </c>
      <c r="K1" s="23" t="s">
        <v>11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</row>
    <row r="2" ht="30.0" customHeight="1">
      <c r="A2" s="26" t="s">
        <v>12</v>
      </c>
      <c r="B2" s="26" t="s">
        <v>13</v>
      </c>
      <c r="C2" s="26" t="s">
        <v>14</v>
      </c>
      <c r="D2" s="26" t="s">
        <v>15</v>
      </c>
      <c r="E2" s="26" t="s">
        <v>13</v>
      </c>
      <c r="F2" s="26" t="s">
        <v>16</v>
      </c>
      <c r="G2" s="26" t="s">
        <v>17</v>
      </c>
      <c r="H2" s="26" t="s">
        <v>18</v>
      </c>
      <c r="I2" s="26" t="s">
        <v>19</v>
      </c>
      <c r="J2" s="26" t="s">
        <v>20</v>
      </c>
      <c r="K2" s="27" t="s">
        <v>21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8"/>
      <c r="AA2" s="3"/>
      <c r="AB2" s="3"/>
    </row>
    <row r="3" ht="12.75" customHeight="1">
      <c r="A3" s="29">
        <v>2.0</v>
      </c>
      <c r="B3" s="30" t="str">
        <f t="shared" ref="B3:B6" si="1">CONCATENATE(G3,"-",C3,"-",E3)</f>
        <v>SF-Monday-Beginning Our Week in Conscious Contact</v>
      </c>
      <c r="C3" s="29" t="s">
        <v>22</v>
      </c>
      <c r="D3" s="29" t="s">
        <v>23</v>
      </c>
      <c r="E3" s="29" t="s">
        <v>24</v>
      </c>
      <c r="F3" s="29" t="s">
        <v>25</v>
      </c>
      <c r="G3" s="29" t="s">
        <v>26</v>
      </c>
      <c r="H3" s="29" t="s">
        <v>26</v>
      </c>
      <c r="I3" s="31">
        <v>1.0</v>
      </c>
      <c r="J3" s="32">
        <v>0.3125</v>
      </c>
      <c r="K3" s="31"/>
      <c r="L3" s="31"/>
      <c r="M3" s="31"/>
      <c r="N3" s="3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12.75" customHeight="1">
      <c r="A4" s="29">
        <v>40.0</v>
      </c>
      <c r="B4" s="30" t="str">
        <f t="shared" si="1"/>
        <v>EB-Sunday-Mandana. Open meeting</v>
      </c>
      <c r="C4" s="29" t="s">
        <v>27</v>
      </c>
      <c r="D4" s="29" t="s">
        <v>28</v>
      </c>
      <c r="E4" s="29" t="s">
        <v>29</v>
      </c>
      <c r="F4" s="29" t="s">
        <v>30</v>
      </c>
      <c r="G4" s="29" t="s">
        <v>31</v>
      </c>
      <c r="H4" s="29" t="s">
        <v>32</v>
      </c>
      <c r="I4" s="31">
        <v>7.0</v>
      </c>
      <c r="J4" s="32">
        <v>0.25</v>
      </c>
      <c r="K4" s="33"/>
      <c r="L4" s="33"/>
      <c r="M4" s="33"/>
      <c r="N4" s="33"/>
      <c r="O4" s="3"/>
      <c r="P4" s="34" t="s">
        <v>33</v>
      </c>
      <c r="AB4" s="3"/>
    </row>
    <row r="5" ht="26.25" customHeight="1">
      <c r="A5" s="29">
        <v>41.0</v>
      </c>
      <c r="B5" s="30" t="str">
        <f t="shared" si="1"/>
        <v>EB-Monday-Resurrection Lutheran. Start the week ... happy, joyous, and free</v>
      </c>
      <c r="C5" s="29" t="s">
        <v>22</v>
      </c>
      <c r="D5" s="29" t="s">
        <v>23</v>
      </c>
      <c r="E5" s="29" t="s">
        <v>34</v>
      </c>
      <c r="F5" s="29" t="s">
        <v>35</v>
      </c>
      <c r="G5" s="29" t="s">
        <v>31</v>
      </c>
      <c r="H5" s="29" t="s">
        <v>32</v>
      </c>
      <c r="I5" s="31">
        <v>7.0</v>
      </c>
      <c r="J5" s="35">
        <v>0.3125</v>
      </c>
      <c r="K5" s="36" t="s">
        <v>36</v>
      </c>
      <c r="L5" s="18"/>
      <c r="M5" s="37" t="s">
        <v>37</v>
      </c>
      <c r="N5" s="38" t="s">
        <v>38</v>
      </c>
      <c r="O5" s="39"/>
      <c r="P5" s="40" t="s">
        <v>2</v>
      </c>
      <c r="Q5" s="41"/>
      <c r="R5" s="42"/>
      <c r="S5" s="43"/>
      <c r="T5" s="43"/>
      <c r="U5" s="43"/>
      <c r="V5" s="43"/>
      <c r="W5" s="43"/>
      <c r="X5" s="43"/>
      <c r="Y5" s="43"/>
      <c r="Z5" s="44"/>
      <c r="AA5" s="45"/>
      <c r="AB5" s="3"/>
    </row>
    <row r="6" ht="12.75" customHeight="1">
      <c r="A6" s="29">
        <v>42.0</v>
      </c>
      <c r="B6" s="30" t="str">
        <f t="shared" si="1"/>
        <v>SF-Sunday-Healing from Fantasy &amp; Intrigue</v>
      </c>
      <c r="C6" s="29" t="s">
        <v>27</v>
      </c>
      <c r="D6" s="29" t="s">
        <v>39</v>
      </c>
      <c r="E6" s="29" t="s">
        <v>40</v>
      </c>
      <c r="F6" s="29" t="s">
        <v>25</v>
      </c>
      <c r="G6" s="29" t="s">
        <v>26</v>
      </c>
      <c r="H6" s="29" t="s">
        <v>26</v>
      </c>
      <c r="I6" s="31">
        <v>7.0</v>
      </c>
      <c r="J6" s="35">
        <v>0.3125</v>
      </c>
      <c r="K6" s="46" t="s">
        <v>41</v>
      </c>
      <c r="L6" s="47"/>
      <c r="M6" s="48">
        <f>O22</f>
        <v>0</v>
      </c>
      <c r="N6" s="49">
        <f>Q22</f>
        <v>0</v>
      </c>
      <c r="O6" s="39"/>
      <c r="P6" s="40" t="s">
        <v>3</v>
      </c>
      <c r="R6" s="50"/>
      <c r="S6" s="15"/>
      <c r="T6" s="15"/>
      <c r="U6" s="15"/>
      <c r="V6" s="15"/>
      <c r="W6" s="51" t="s">
        <v>5</v>
      </c>
      <c r="X6" s="41"/>
      <c r="Y6" s="52"/>
      <c r="Z6" s="15"/>
      <c r="AA6" s="15"/>
      <c r="AB6" s="3"/>
    </row>
    <row r="7" ht="19.5" customHeight="1">
      <c r="A7" s="31"/>
      <c r="B7" s="31"/>
      <c r="C7" s="31"/>
      <c r="D7" s="31"/>
      <c r="E7" s="31"/>
      <c r="F7" s="31"/>
      <c r="G7" s="31"/>
      <c r="H7" s="31"/>
      <c r="I7" s="31"/>
      <c r="J7" s="53"/>
      <c r="K7" s="54"/>
      <c r="L7" s="55"/>
      <c r="M7" s="56"/>
      <c r="N7" s="56"/>
      <c r="O7" s="39"/>
      <c r="P7" s="40" t="s">
        <v>42</v>
      </c>
      <c r="R7" s="57"/>
      <c r="S7" s="43"/>
      <c r="T7" s="43"/>
      <c r="U7" s="43"/>
      <c r="V7" s="43"/>
      <c r="W7" s="58" t="s">
        <v>7</v>
      </c>
      <c r="X7" s="8"/>
      <c r="Y7" s="59"/>
      <c r="Z7" s="15"/>
      <c r="AA7" s="15"/>
      <c r="AB7" s="3"/>
    </row>
    <row r="8" ht="12.75" customHeight="1">
      <c r="A8" s="31"/>
      <c r="B8" s="31"/>
      <c r="C8" s="60"/>
      <c r="D8" s="60"/>
      <c r="E8" s="60"/>
      <c r="F8" s="31"/>
      <c r="G8" s="31"/>
      <c r="H8" s="31"/>
      <c r="I8" s="31"/>
      <c r="J8" s="53"/>
      <c r="K8" s="61" t="s">
        <v>43</v>
      </c>
      <c r="L8" s="18"/>
      <c r="M8" s="62">
        <f>$Y$35</f>
        <v>0</v>
      </c>
      <c r="N8" s="63">
        <f>$AA$35</f>
        <v>0</v>
      </c>
      <c r="O8" s="39"/>
      <c r="P8" s="64"/>
      <c r="W8" s="51" t="s">
        <v>44</v>
      </c>
      <c r="X8" s="41"/>
      <c r="Y8" s="59"/>
      <c r="Z8" s="15"/>
      <c r="AA8" s="15"/>
      <c r="AB8" s="65"/>
    </row>
    <row r="9" ht="12.75" customHeight="1">
      <c r="A9" s="31"/>
      <c r="B9" s="31"/>
      <c r="C9" s="60"/>
      <c r="D9" s="60"/>
      <c r="E9" s="60"/>
      <c r="F9" s="31"/>
      <c r="G9" s="31"/>
      <c r="H9" s="31"/>
      <c r="I9" s="31"/>
      <c r="J9" s="53"/>
      <c r="K9" s="66" t="s">
        <v>45</v>
      </c>
      <c r="L9" s="18"/>
      <c r="M9" s="67">
        <f>AA49</f>
        <v>0</v>
      </c>
      <c r="N9" s="63">
        <f>AA50</f>
        <v>0</v>
      </c>
      <c r="O9" s="39"/>
      <c r="R9" s="64"/>
      <c r="AB9" s="65"/>
    </row>
    <row r="10" ht="12.75" customHeight="1">
      <c r="A10" s="31"/>
      <c r="B10" s="31"/>
      <c r="C10" s="60"/>
      <c r="D10" s="60"/>
      <c r="E10" s="60"/>
      <c r="F10" s="31"/>
      <c r="G10" s="31"/>
      <c r="H10" s="31"/>
      <c r="I10" s="31"/>
      <c r="J10" s="53"/>
      <c r="K10" s="66" t="s">
        <v>46</v>
      </c>
      <c r="L10" s="18"/>
      <c r="M10" s="67">
        <f>P67</f>
        <v>0</v>
      </c>
      <c r="N10" s="63">
        <f>R67</f>
        <v>0</v>
      </c>
      <c r="O10" s="39"/>
      <c r="P10" s="40" t="s">
        <v>47</v>
      </c>
      <c r="R10" s="68"/>
      <c r="S10" s="15"/>
      <c r="T10" s="15"/>
      <c r="U10" s="15"/>
      <c r="V10" s="18"/>
      <c r="W10" s="51"/>
      <c r="X10" s="69"/>
      <c r="Y10" s="69"/>
      <c r="Z10" s="70"/>
      <c r="AA10" s="71"/>
      <c r="AB10" s="3"/>
    </row>
    <row r="11" ht="12.75" customHeight="1">
      <c r="A11" s="31"/>
      <c r="B11" s="31"/>
      <c r="C11" s="60"/>
      <c r="D11" s="60"/>
      <c r="E11" s="60"/>
      <c r="F11" s="31"/>
      <c r="G11" s="31"/>
      <c r="H11" s="31"/>
      <c r="I11" s="31"/>
      <c r="J11" s="53"/>
      <c r="K11" s="72" t="s">
        <v>48</v>
      </c>
      <c r="L11" s="18"/>
      <c r="M11" s="73">
        <f t="shared" ref="M11:N11" si="2">SUM(M6:M10)</f>
        <v>0</v>
      </c>
      <c r="N11" s="74">
        <f t="shared" si="2"/>
        <v>0</v>
      </c>
      <c r="O11" s="39"/>
      <c r="P11" s="75" t="s">
        <v>49</v>
      </c>
      <c r="R11" s="76"/>
      <c r="S11" s="43"/>
      <c r="T11" s="43"/>
      <c r="U11" s="43"/>
      <c r="V11" s="47"/>
      <c r="W11" s="58" t="s">
        <v>50</v>
      </c>
      <c r="X11" s="77"/>
      <c r="Y11" s="15"/>
      <c r="Z11" s="15"/>
      <c r="AA11" s="15"/>
      <c r="AB11" s="6"/>
    </row>
    <row r="12" ht="12.75" customHeight="1">
      <c r="A12" s="31"/>
      <c r="B12" s="31"/>
      <c r="C12" s="60"/>
      <c r="D12" s="60"/>
      <c r="E12" s="60"/>
      <c r="F12" s="31"/>
      <c r="G12" s="31"/>
      <c r="H12" s="31"/>
      <c r="I12" s="31"/>
      <c r="J12" s="31"/>
      <c r="K12" s="78" t="s">
        <v>51</v>
      </c>
      <c r="L12" s="79"/>
      <c r="M12" s="79"/>
      <c r="N12" s="79"/>
      <c r="O12" s="80"/>
      <c r="R12" s="54"/>
      <c r="S12" s="81"/>
      <c r="T12" s="81"/>
      <c r="U12" s="81"/>
      <c r="V12" s="55"/>
      <c r="W12" s="58" t="s">
        <v>52</v>
      </c>
      <c r="X12" s="77"/>
      <c r="Y12" s="15"/>
      <c r="Z12" s="15"/>
      <c r="AA12" s="15"/>
      <c r="AB12" s="82"/>
    </row>
    <row r="13" ht="12.75" customHeight="1">
      <c r="A13" s="31"/>
      <c r="B13" s="31"/>
      <c r="C13" s="60"/>
      <c r="D13" s="60"/>
      <c r="E13" s="60"/>
      <c r="F13" s="31"/>
      <c r="G13" s="31"/>
      <c r="H13" s="31"/>
      <c r="I13" s="31"/>
      <c r="J13" s="53"/>
      <c r="K13" s="83"/>
      <c r="L13" s="43"/>
      <c r="M13" s="43"/>
      <c r="N13" s="47"/>
      <c r="O13" s="39"/>
      <c r="P13" s="84"/>
      <c r="AB13" s="82"/>
    </row>
    <row r="14" ht="12.75" customHeight="1">
      <c r="A14" s="31"/>
      <c r="B14" s="31"/>
      <c r="C14" s="60"/>
      <c r="D14" s="60"/>
      <c r="E14" s="60"/>
      <c r="F14" s="31"/>
      <c r="G14" s="31"/>
      <c r="H14" s="31"/>
      <c r="I14" s="31"/>
      <c r="J14" s="53"/>
      <c r="K14" s="85"/>
      <c r="N14" s="86"/>
      <c r="O14" s="39"/>
      <c r="AB14" s="6"/>
    </row>
    <row r="15" ht="12.75" customHeight="1">
      <c r="A15" s="31"/>
      <c r="B15" s="31"/>
      <c r="C15" s="31"/>
      <c r="D15" s="31"/>
      <c r="E15" s="31"/>
      <c r="F15" s="31"/>
      <c r="G15" s="31"/>
      <c r="H15" s="31"/>
      <c r="I15" s="31"/>
      <c r="J15" s="53"/>
      <c r="K15" s="85"/>
      <c r="N15" s="86"/>
      <c r="O15" s="6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2.75" customHeight="1">
      <c r="A16" s="31"/>
      <c r="B16" s="31"/>
      <c r="C16" s="60"/>
      <c r="D16" s="60"/>
      <c r="E16" s="60"/>
      <c r="F16" s="31"/>
      <c r="G16" s="31"/>
      <c r="H16" s="31"/>
      <c r="I16" s="31"/>
      <c r="J16" s="53"/>
      <c r="K16" s="54"/>
      <c r="L16" s="81"/>
      <c r="M16" s="81"/>
      <c r="N16" s="55"/>
      <c r="O16" s="65"/>
      <c r="AB16" s="3"/>
    </row>
    <row r="17" ht="12.75" customHeight="1">
      <c r="A17" s="31"/>
      <c r="B17" s="31"/>
      <c r="C17" s="60"/>
      <c r="D17" s="60"/>
      <c r="E17" s="60"/>
      <c r="F17" s="31"/>
      <c r="G17" s="31"/>
      <c r="H17" s="31"/>
      <c r="I17" s="31"/>
      <c r="J17" s="31"/>
      <c r="K17" s="87"/>
      <c r="L17" s="87"/>
      <c r="M17" s="87"/>
      <c r="N17" s="8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20.25" customHeight="1">
      <c r="A18" s="88">
        <v>3.0</v>
      </c>
      <c r="B18" s="89" t="str">
        <f t="shared" ref="B18:B28" si="3">CONCATENATE(G18,"-",C18,"-",E18)</f>
        <v>EB-Monday-Mandana. Open meeting</v>
      </c>
      <c r="C18" s="88" t="s">
        <v>22</v>
      </c>
      <c r="D18" s="88" t="s">
        <v>53</v>
      </c>
      <c r="E18" s="88" t="s">
        <v>29</v>
      </c>
      <c r="F18" s="88" t="s">
        <v>54</v>
      </c>
      <c r="G18" s="88" t="s">
        <v>31</v>
      </c>
      <c r="H18" s="88" t="s">
        <v>32</v>
      </c>
      <c r="I18" s="90">
        <v>1.0</v>
      </c>
      <c r="J18" s="91">
        <v>0.5</v>
      </c>
      <c r="K18" s="92" t="s">
        <v>55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8"/>
      <c r="AB18" s="93"/>
    </row>
    <row r="19" ht="12.75" customHeight="1">
      <c r="A19" s="29">
        <v>4.0</v>
      </c>
      <c r="B19" s="30" t="str">
        <f t="shared" si="3"/>
        <v>SF-Monday-St. Ignatius. Building Partnerships and Healthy Sexuality</v>
      </c>
      <c r="C19" s="29" t="s">
        <v>22</v>
      </c>
      <c r="D19" s="29" t="s">
        <v>39</v>
      </c>
      <c r="E19" s="29" t="s">
        <v>56</v>
      </c>
      <c r="F19" s="29" t="s">
        <v>57</v>
      </c>
      <c r="G19" s="29" t="s">
        <v>26</v>
      </c>
      <c r="H19" s="29" t="s">
        <v>26</v>
      </c>
      <c r="I19" s="31">
        <v>1.0</v>
      </c>
      <c r="J19" s="32">
        <v>0.3125</v>
      </c>
      <c r="K19" s="31"/>
      <c r="L19" s="31"/>
      <c r="M19" s="31"/>
      <c r="N19" s="3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2.75" customHeight="1">
      <c r="A20" s="29">
        <v>7.0</v>
      </c>
      <c r="B20" s="30" t="str">
        <f t="shared" si="3"/>
        <v>SF-Tuesday-Tools/Step Study &amp; Meditation</v>
      </c>
      <c r="C20" s="29" t="s">
        <v>58</v>
      </c>
      <c r="D20" s="29" t="s">
        <v>59</v>
      </c>
      <c r="E20" s="29" t="s">
        <v>60</v>
      </c>
      <c r="F20" s="29" t="s">
        <v>25</v>
      </c>
      <c r="G20" s="29" t="s">
        <v>26</v>
      </c>
      <c r="H20" s="29" t="s">
        <v>26</v>
      </c>
      <c r="I20" s="31">
        <v>2.0</v>
      </c>
      <c r="J20" s="32">
        <v>0.28125</v>
      </c>
      <c r="K20" s="94" t="s">
        <v>61</v>
      </c>
      <c r="L20" s="28"/>
      <c r="M20" s="28"/>
      <c r="N20" s="8"/>
      <c r="O20" s="93" t="s">
        <v>37</v>
      </c>
      <c r="P20" s="93" t="s">
        <v>62</v>
      </c>
      <c r="Q20" s="93" t="s">
        <v>63</v>
      </c>
      <c r="R20" s="93"/>
      <c r="S20" s="93"/>
      <c r="T20" s="2" t="s">
        <v>64</v>
      </c>
      <c r="U20" s="3"/>
      <c r="V20" s="3"/>
      <c r="W20" s="3"/>
      <c r="X20" s="3"/>
      <c r="Y20" s="95" t="s">
        <v>37</v>
      </c>
      <c r="Z20" s="95" t="s">
        <v>62</v>
      </c>
      <c r="AA20" s="95" t="s">
        <v>63</v>
      </c>
      <c r="AB20" s="3"/>
    </row>
    <row r="21" ht="12.75" customHeight="1">
      <c r="A21" s="29">
        <v>9.0</v>
      </c>
      <c r="B21" s="30" t="str">
        <f t="shared" si="3"/>
        <v>EB-Tuesday-Grace North Church. In the Solution</v>
      </c>
      <c r="C21" s="29" t="s">
        <v>58</v>
      </c>
      <c r="D21" s="29" t="s">
        <v>23</v>
      </c>
      <c r="E21" s="29" t="s">
        <v>65</v>
      </c>
      <c r="F21" s="29" t="s">
        <v>66</v>
      </c>
      <c r="G21" s="29" t="s">
        <v>31</v>
      </c>
      <c r="H21" s="29" t="s">
        <v>67</v>
      </c>
      <c r="I21" s="31">
        <v>2.0</v>
      </c>
      <c r="J21" s="32">
        <v>0.3125</v>
      </c>
      <c r="K21" s="96" t="s">
        <v>68</v>
      </c>
      <c r="L21" s="15"/>
      <c r="M21" s="15"/>
      <c r="N21" s="18"/>
      <c r="O21" s="97">
        <v>0.0</v>
      </c>
      <c r="P21" s="98">
        <v>15.0</v>
      </c>
      <c r="Q21" s="99">
        <f>O21*P21</f>
        <v>0</v>
      </c>
      <c r="R21" s="100"/>
      <c r="S21" s="101"/>
      <c r="T21" s="96" t="s">
        <v>69</v>
      </c>
      <c r="U21" s="15"/>
      <c r="V21" s="15"/>
      <c r="W21" s="15"/>
      <c r="X21" s="16"/>
      <c r="Y21" s="97">
        <v>0.0</v>
      </c>
      <c r="Z21" s="98">
        <v>1.0</v>
      </c>
      <c r="AA21" s="98">
        <f t="shared" ref="AA21:AA34" si="4">Y21*Z21</f>
        <v>0</v>
      </c>
      <c r="AB21" s="3"/>
    </row>
    <row r="22" ht="12.75" customHeight="1">
      <c r="A22" s="29">
        <v>10.0</v>
      </c>
      <c r="B22" s="30" t="str">
        <f t="shared" si="3"/>
        <v>EB-Tuesday-Mandana. Open meeting. Women's</v>
      </c>
      <c r="C22" s="29" t="s">
        <v>58</v>
      </c>
      <c r="D22" s="29" t="s">
        <v>70</v>
      </c>
      <c r="E22" s="29" t="s">
        <v>71</v>
      </c>
      <c r="F22" s="29" t="s">
        <v>30</v>
      </c>
      <c r="G22" s="29" t="s">
        <v>31</v>
      </c>
      <c r="H22" s="29" t="s">
        <v>32</v>
      </c>
      <c r="I22" s="31">
        <v>2.0</v>
      </c>
      <c r="J22" s="32">
        <v>0.3125</v>
      </c>
      <c r="K22" s="66" t="str">
        <f>CONCATENATE("Total"," ",K20)</f>
        <v>Total SLAA BASIC TEXT  </v>
      </c>
      <c r="L22" s="15"/>
      <c r="M22" s="15"/>
      <c r="N22" s="18"/>
      <c r="O22" s="102">
        <f>SUM(O21)</f>
        <v>0</v>
      </c>
      <c r="P22" s="103"/>
      <c r="Q22" s="104">
        <f>SUM(Q21)</f>
        <v>0</v>
      </c>
      <c r="R22" s="105"/>
      <c r="S22" s="106"/>
      <c r="T22" s="96" t="s">
        <v>72</v>
      </c>
      <c r="U22" s="15"/>
      <c r="V22" s="15"/>
      <c r="W22" s="15"/>
      <c r="X22" s="16"/>
      <c r="Y22" s="97">
        <v>0.0</v>
      </c>
      <c r="Z22" s="98">
        <v>1.0</v>
      </c>
      <c r="AA22" s="98">
        <f t="shared" si="4"/>
        <v>0</v>
      </c>
      <c r="AB22" s="3"/>
    </row>
    <row r="23" ht="12.75" customHeight="1">
      <c r="A23" s="29">
        <v>11.0</v>
      </c>
      <c r="B23" s="30" t="str">
        <f t="shared" si="3"/>
        <v>SF-Wednesday-Women's Step Discussion</v>
      </c>
      <c r="C23" s="29" t="s">
        <v>73</v>
      </c>
      <c r="D23" s="29" t="s">
        <v>74</v>
      </c>
      <c r="E23" s="29" t="s">
        <v>75</v>
      </c>
      <c r="F23" s="29" t="s">
        <v>25</v>
      </c>
      <c r="G23" s="29" t="s">
        <v>26</v>
      </c>
      <c r="H23" s="29" t="s">
        <v>26</v>
      </c>
      <c r="I23" s="31">
        <v>3.0</v>
      </c>
      <c r="J23" s="32">
        <v>0.25</v>
      </c>
      <c r="K23" s="107"/>
      <c r="L23" s="107"/>
      <c r="M23" s="107"/>
      <c r="N23" s="107"/>
      <c r="O23" s="108"/>
      <c r="P23" s="109"/>
      <c r="Q23" s="3"/>
      <c r="R23" s="3"/>
      <c r="S23" s="3"/>
      <c r="T23" s="96" t="s">
        <v>76</v>
      </c>
      <c r="U23" s="15"/>
      <c r="V23" s="15"/>
      <c r="W23" s="15"/>
      <c r="X23" s="16"/>
      <c r="Y23" s="97">
        <v>0.0</v>
      </c>
      <c r="Z23" s="98">
        <v>1.0</v>
      </c>
      <c r="AA23" s="98">
        <f t="shared" si="4"/>
        <v>0</v>
      </c>
      <c r="AB23" s="3"/>
    </row>
    <row r="24" ht="12.75" customHeight="1">
      <c r="A24" s="29">
        <v>12.0</v>
      </c>
      <c r="B24" s="30" t="str">
        <f t="shared" si="3"/>
        <v>EB-Wednesday-Mandana. Dating/Building Relationships</v>
      </c>
      <c r="C24" s="29" t="s">
        <v>73</v>
      </c>
      <c r="D24" s="29" t="s">
        <v>77</v>
      </c>
      <c r="E24" s="29" t="s">
        <v>78</v>
      </c>
      <c r="F24" s="29" t="s">
        <v>30</v>
      </c>
      <c r="G24" s="29" t="s">
        <v>31</v>
      </c>
      <c r="H24" s="29" t="s">
        <v>32</v>
      </c>
      <c r="I24" s="31">
        <v>3.0</v>
      </c>
      <c r="J24" s="32">
        <v>0.2708333333333333</v>
      </c>
      <c r="K24" s="110" t="s">
        <v>79</v>
      </c>
      <c r="L24" s="10"/>
      <c r="M24" s="11"/>
      <c r="N24" s="107"/>
      <c r="O24" s="95" t="s">
        <v>37</v>
      </c>
      <c r="P24" s="95" t="s">
        <v>62</v>
      </c>
      <c r="Q24" s="95" t="s">
        <v>63</v>
      </c>
      <c r="R24" s="95"/>
      <c r="S24" s="111"/>
      <c r="T24" s="96" t="s">
        <v>80</v>
      </c>
      <c r="U24" s="15"/>
      <c r="V24" s="15"/>
      <c r="W24" s="15"/>
      <c r="X24" s="16"/>
      <c r="Y24" s="97">
        <v>0.0</v>
      </c>
      <c r="Z24" s="98">
        <v>1.0</v>
      </c>
      <c r="AA24" s="98">
        <f t="shared" si="4"/>
        <v>0</v>
      </c>
      <c r="AB24" s="3"/>
    </row>
    <row r="25" ht="12.75" customHeight="1">
      <c r="A25" s="29">
        <v>13.0</v>
      </c>
      <c r="B25" s="30" t="str">
        <f t="shared" si="3"/>
        <v>SF-Wednesday-Focus: Withdrawal</v>
      </c>
      <c r="C25" s="29" t="s">
        <v>73</v>
      </c>
      <c r="D25" s="29" t="s">
        <v>23</v>
      </c>
      <c r="E25" s="29" t="s">
        <v>81</v>
      </c>
      <c r="F25" s="29" t="s">
        <v>25</v>
      </c>
      <c r="G25" s="29" t="s">
        <v>26</v>
      </c>
      <c r="H25" s="29" t="s">
        <v>26</v>
      </c>
      <c r="I25" s="31">
        <v>3.0</v>
      </c>
      <c r="J25" s="32">
        <v>0.3125</v>
      </c>
      <c r="K25" s="96" t="s">
        <v>82</v>
      </c>
      <c r="L25" s="15"/>
      <c r="M25" s="18"/>
      <c r="N25" s="112"/>
      <c r="O25" s="97">
        <v>0.0</v>
      </c>
      <c r="P25" s="98">
        <v>5.0</v>
      </c>
      <c r="Q25" s="99">
        <f t="shared" ref="Q25:Q30" si="5">O25*P25</f>
        <v>0</v>
      </c>
      <c r="R25" s="100"/>
      <c r="S25" s="101"/>
      <c r="T25" s="96" t="s">
        <v>83</v>
      </c>
      <c r="U25" s="15"/>
      <c r="V25" s="15"/>
      <c r="W25" s="15"/>
      <c r="X25" s="16"/>
      <c r="Y25" s="97">
        <v>0.0</v>
      </c>
      <c r="Z25" s="98">
        <v>1.0</v>
      </c>
      <c r="AA25" s="98">
        <f t="shared" si="4"/>
        <v>0</v>
      </c>
      <c r="AB25" s="3"/>
    </row>
    <row r="26" ht="12.75" customHeight="1">
      <c r="A26" s="29">
        <v>14.0</v>
      </c>
      <c r="B26" s="30" t="str">
        <f t="shared" si="3"/>
        <v>EB-Wednesday-Epworth Methodist. 12 &amp; 12 Gratitude</v>
      </c>
      <c r="C26" s="29" t="s">
        <v>73</v>
      </c>
      <c r="D26" s="29" t="s">
        <v>23</v>
      </c>
      <c r="E26" s="29" t="s">
        <v>84</v>
      </c>
      <c r="F26" s="29" t="s">
        <v>85</v>
      </c>
      <c r="G26" s="29" t="s">
        <v>31</v>
      </c>
      <c r="H26" s="29" t="s">
        <v>67</v>
      </c>
      <c r="I26" s="31">
        <v>3.0</v>
      </c>
      <c r="J26" s="32">
        <v>0.3125</v>
      </c>
      <c r="K26" s="96" t="s">
        <v>86</v>
      </c>
      <c r="L26" s="15"/>
      <c r="M26" s="18"/>
      <c r="N26" s="112"/>
      <c r="O26" s="97">
        <v>0.0</v>
      </c>
      <c r="P26" s="98">
        <v>5.0</v>
      </c>
      <c r="Q26" s="99">
        <f t="shared" si="5"/>
        <v>0</v>
      </c>
      <c r="R26" s="100"/>
      <c r="S26" s="101"/>
      <c r="T26" s="96" t="s">
        <v>87</v>
      </c>
      <c r="U26" s="15"/>
      <c r="V26" s="15"/>
      <c r="W26" s="15"/>
      <c r="X26" s="16"/>
      <c r="Y26" s="97">
        <v>0.0</v>
      </c>
      <c r="Z26" s="98">
        <v>1.0</v>
      </c>
      <c r="AA26" s="98">
        <f t="shared" si="4"/>
        <v>0</v>
      </c>
      <c r="AB26" s="3"/>
    </row>
    <row r="27" ht="12.75" customHeight="1">
      <c r="A27" s="29">
        <v>15.0</v>
      </c>
      <c r="B27" s="30" t="str">
        <f t="shared" si="3"/>
        <v>EB-Wednesday-Resurrection Lutheran. Traditions/Step Study</v>
      </c>
      <c r="C27" s="29" t="s">
        <v>73</v>
      </c>
      <c r="D27" s="29" t="s">
        <v>23</v>
      </c>
      <c r="E27" s="29" t="s">
        <v>88</v>
      </c>
      <c r="F27" s="29" t="s">
        <v>35</v>
      </c>
      <c r="G27" s="29" t="s">
        <v>31</v>
      </c>
      <c r="H27" s="29" t="s">
        <v>32</v>
      </c>
      <c r="I27" s="31">
        <v>3.0</v>
      </c>
      <c r="J27" s="32">
        <v>0.3125</v>
      </c>
      <c r="K27" s="96" t="s">
        <v>89</v>
      </c>
      <c r="L27" s="15"/>
      <c r="M27" s="18"/>
      <c r="N27" s="112"/>
      <c r="O27" s="97">
        <v>0.0</v>
      </c>
      <c r="P27" s="98">
        <v>5.0</v>
      </c>
      <c r="Q27" s="99">
        <f t="shared" si="5"/>
        <v>0</v>
      </c>
      <c r="R27" s="100"/>
      <c r="S27" s="101"/>
      <c r="T27" s="96" t="s">
        <v>90</v>
      </c>
      <c r="U27" s="15"/>
      <c r="V27" s="15"/>
      <c r="W27" s="15"/>
      <c r="X27" s="16"/>
      <c r="Y27" s="97">
        <v>0.0</v>
      </c>
      <c r="Z27" s="98">
        <v>1.0</v>
      </c>
      <c r="AA27" s="98">
        <f t="shared" si="4"/>
        <v>0</v>
      </c>
      <c r="AB27" s="3"/>
    </row>
    <row r="28" ht="12.75" customHeight="1">
      <c r="A28" s="29">
        <v>16.0</v>
      </c>
      <c r="B28" s="30" t="str">
        <f t="shared" si="3"/>
        <v>EB-Wednesday-Mandana. Open meeting</v>
      </c>
      <c r="C28" s="29" t="s">
        <v>73</v>
      </c>
      <c r="D28" s="29" t="s">
        <v>53</v>
      </c>
      <c r="E28" s="29" t="s">
        <v>29</v>
      </c>
      <c r="F28" s="29" t="s">
        <v>30</v>
      </c>
      <c r="G28" s="29" t="s">
        <v>31</v>
      </c>
      <c r="H28" s="29" t="s">
        <v>32</v>
      </c>
      <c r="I28" s="31">
        <v>3.0</v>
      </c>
      <c r="J28" s="32">
        <v>0.5</v>
      </c>
      <c r="K28" s="96" t="s">
        <v>91</v>
      </c>
      <c r="L28" s="15"/>
      <c r="M28" s="18"/>
      <c r="N28" s="112"/>
      <c r="O28" s="97">
        <v>0.0</v>
      </c>
      <c r="P28" s="98">
        <v>5.0</v>
      </c>
      <c r="Q28" s="99">
        <f t="shared" si="5"/>
        <v>0</v>
      </c>
      <c r="R28" s="100"/>
      <c r="S28" s="101"/>
      <c r="T28" s="96" t="s">
        <v>92</v>
      </c>
      <c r="U28" s="15"/>
      <c r="V28" s="15"/>
      <c r="W28" s="15"/>
      <c r="X28" s="16"/>
      <c r="Y28" s="97">
        <v>0.0</v>
      </c>
      <c r="Z28" s="98">
        <v>1.0</v>
      </c>
      <c r="AA28" s="98">
        <f t="shared" si="4"/>
        <v>0</v>
      </c>
      <c r="AB28" s="3"/>
    </row>
    <row r="29" ht="12.75" customHeight="1">
      <c r="A29" s="29"/>
      <c r="B29" s="30"/>
      <c r="C29" s="29"/>
      <c r="D29" s="29"/>
      <c r="E29" s="29"/>
      <c r="F29" s="29"/>
      <c r="G29" s="29"/>
      <c r="H29" s="29"/>
      <c r="I29" s="31"/>
      <c r="J29" s="32"/>
      <c r="K29" s="96" t="s">
        <v>93</v>
      </c>
      <c r="L29" s="15"/>
      <c r="M29" s="18"/>
      <c r="N29" s="112"/>
      <c r="O29" s="97">
        <v>0.0</v>
      </c>
      <c r="P29" s="98">
        <v>3.0</v>
      </c>
      <c r="Q29" s="99">
        <f t="shared" si="5"/>
        <v>0</v>
      </c>
      <c r="R29" s="100"/>
      <c r="S29" s="101"/>
      <c r="T29" s="96" t="s">
        <v>94</v>
      </c>
      <c r="U29" s="15"/>
      <c r="V29" s="15"/>
      <c r="W29" s="15"/>
      <c r="X29" s="16"/>
      <c r="Y29" s="97">
        <v>0.0</v>
      </c>
      <c r="Z29" s="98">
        <v>1.0</v>
      </c>
      <c r="AA29" s="98">
        <f t="shared" si="4"/>
        <v>0</v>
      </c>
      <c r="AB29" s="3"/>
    </row>
    <row r="30" ht="12.75" customHeight="1">
      <c r="A30" s="29">
        <v>17.0</v>
      </c>
      <c r="B30" s="30" t="str">
        <f t="shared" ref="B30:B32" si="6">CONCATENATE(G30,"-",C30,"-",E30)</f>
        <v>EB-Wednesday-Mandana. People of Color.</v>
      </c>
      <c r="C30" s="29" t="s">
        <v>73</v>
      </c>
      <c r="D30" s="29" t="s">
        <v>95</v>
      </c>
      <c r="E30" s="29" t="s">
        <v>96</v>
      </c>
      <c r="F30" s="29" t="s">
        <v>30</v>
      </c>
      <c r="G30" s="29" t="s">
        <v>31</v>
      </c>
      <c r="H30" s="29" t="s">
        <v>32</v>
      </c>
      <c r="I30" s="31">
        <v>3.0</v>
      </c>
      <c r="J30" s="32">
        <v>0.3125</v>
      </c>
      <c r="K30" s="113" t="s">
        <v>97</v>
      </c>
      <c r="L30" s="43"/>
      <c r="M30" s="47"/>
      <c r="N30" s="114"/>
      <c r="O30" s="115">
        <v>0.0</v>
      </c>
      <c r="P30" s="116">
        <v>3.0</v>
      </c>
      <c r="Q30" s="116">
        <f t="shared" si="5"/>
        <v>0</v>
      </c>
      <c r="R30" s="117"/>
      <c r="S30" s="3"/>
      <c r="T30" s="96" t="s">
        <v>98</v>
      </c>
      <c r="U30" s="15"/>
      <c r="V30" s="15"/>
      <c r="W30" s="15"/>
      <c r="X30" s="16"/>
      <c r="Y30" s="97">
        <v>0.0</v>
      </c>
      <c r="Z30" s="98">
        <v>1.0</v>
      </c>
      <c r="AA30" s="98">
        <f t="shared" si="4"/>
        <v>0</v>
      </c>
      <c r="AB30" s="3"/>
    </row>
    <row r="31" ht="12.75" customHeight="1">
      <c r="A31" s="29">
        <v>18.0</v>
      </c>
      <c r="B31" s="30" t="str">
        <f t="shared" si="6"/>
        <v>SF-Wednesday-Focus: The First Step</v>
      </c>
      <c r="C31" s="29" t="s">
        <v>73</v>
      </c>
      <c r="D31" s="29" t="s">
        <v>99</v>
      </c>
      <c r="E31" s="29" t="s">
        <v>100</v>
      </c>
      <c r="F31" s="29" t="s">
        <v>25</v>
      </c>
      <c r="G31" s="29" t="s">
        <v>26</v>
      </c>
      <c r="H31" s="29" t="s">
        <v>26</v>
      </c>
      <c r="I31" s="31">
        <v>3.0</v>
      </c>
      <c r="J31" s="35">
        <v>0.3333333333333333</v>
      </c>
      <c r="K31" s="66" t="str">
        <f>CONCATENATE("Total"," ",K24)</f>
        <v>Total BOOKLETS</v>
      </c>
      <c r="L31" s="15"/>
      <c r="M31" s="15"/>
      <c r="N31" s="18"/>
      <c r="O31" s="118"/>
      <c r="P31" s="102">
        <f>SUM(O25:O30)</f>
        <v>0</v>
      </c>
      <c r="Q31" s="119"/>
      <c r="R31" s="120"/>
      <c r="S31" s="65"/>
      <c r="T31" s="96" t="s">
        <v>101</v>
      </c>
      <c r="U31" s="15"/>
      <c r="V31" s="15"/>
      <c r="W31" s="15"/>
      <c r="X31" s="16"/>
      <c r="Y31" s="97">
        <v>0.0</v>
      </c>
      <c r="Z31" s="98">
        <v>1.0</v>
      </c>
      <c r="AA31" s="98">
        <f t="shared" si="4"/>
        <v>0</v>
      </c>
      <c r="AB31" s="3"/>
    </row>
    <row r="32" ht="12.75" customHeight="1">
      <c r="A32" s="29">
        <v>19.0</v>
      </c>
      <c r="B32" s="30" t="str">
        <f t="shared" si="6"/>
        <v>EB-Thursday-Good Shepherd. Open meeting.</v>
      </c>
      <c r="C32" s="29" t="s">
        <v>102</v>
      </c>
      <c r="D32" s="29" t="s">
        <v>103</v>
      </c>
      <c r="E32" s="29" t="s">
        <v>104</v>
      </c>
      <c r="F32" s="29" t="s">
        <v>105</v>
      </c>
      <c r="G32" s="29" t="s">
        <v>31</v>
      </c>
      <c r="H32" s="29" t="s">
        <v>67</v>
      </c>
      <c r="I32" s="31">
        <v>4.0</v>
      </c>
      <c r="J32" s="32">
        <v>0.2708333333333333</v>
      </c>
      <c r="K32" s="121"/>
      <c r="L32" s="121"/>
      <c r="M32" s="121"/>
      <c r="N32" s="121"/>
      <c r="O32" s="122"/>
      <c r="P32" s="123"/>
      <c r="Q32" s="123"/>
      <c r="R32" s="123"/>
      <c r="S32" s="3"/>
      <c r="T32" s="96" t="s">
        <v>106</v>
      </c>
      <c r="U32" s="15"/>
      <c r="V32" s="15"/>
      <c r="W32" s="15"/>
      <c r="X32" s="16"/>
      <c r="Y32" s="97">
        <v>0.0</v>
      </c>
      <c r="Z32" s="98">
        <v>1.0</v>
      </c>
      <c r="AA32" s="98">
        <f t="shared" si="4"/>
        <v>0</v>
      </c>
      <c r="AB32" s="3"/>
    </row>
    <row r="33" ht="12.75" customHeight="1">
      <c r="A33" s="29"/>
      <c r="B33" s="30"/>
      <c r="C33" s="29"/>
      <c r="D33" s="29"/>
      <c r="E33" s="29"/>
      <c r="F33" s="29"/>
      <c r="G33" s="29"/>
      <c r="H33" s="29"/>
      <c r="I33" s="31"/>
      <c r="J33" s="32"/>
      <c r="K33" s="90" t="s">
        <v>107</v>
      </c>
      <c r="L33" s="90"/>
      <c r="M33" s="90"/>
      <c r="N33" s="90"/>
      <c r="O33" s="90"/>
      <c r="P33" s="90" t="s">
        <v>108</v>
      </c>
      <c r="Q33" s="84"/>
      <c r="R33" s="3"/>
      <c r="S33" s="3"/>
      <c r="T33" s="96" t="s">
        <v>109</v>
      </c>
      <c r="U33" s="15"/>
      <c r="V33" s="15"/>
      <c r="W33" s="15"/>
      <c r="X33" s="16"/>
      <c r="Y33" s="97">
        <v>0.0</v>
      </c>
      <c r="Z33" s="98">
        <v>4.0</v>
      </c>
      <c r="AA33" s="98">
        <f t="shared" si="4"/>
        <v>0</v>
      </c>
      <c r="AB33" s="3"/>
    </row>
    <row r="34" ht="12.75" customHeight="1">
      <c r="A34" s="29"/>
      <c r="B34" s="30"/>
      <c r="C34" s="29"/>
      <c r="D34" s="29"/>
      <c r="E34" s="29"/>
      <c r="F34" s="29"/>
      <c r="G34" s="29"/>
      <c r="H34" s="29"/>
      <c r="I34" s="31"/>
      <c r="J34" s="32"/>
      <c r="K34" s="124" t="s">
        <v>110</v>
      </c>
      <c r="L34" s="125"/>
      <c r="M34" s="125"/>
      <c r="N34" s="125"/>
      <c r="O34" s="125"/>
      <c r="P34" s="126">
        <v>0.0</v>
      </c>
      <c r="Q34" s="84"/>
      <c r="R34" s="84"/>
      <c r="S34" s="3"/>
      <c r="T34" s="113" t="s">
        <v>111</v>
      </c>
      <c r="U34" s="43"/>
      <c r="V34" s="43"/>
      <c r="W34" s="43"/>
      <c r="X34" s="127"/>
      <c r="Y34" s="115">
        <v>0.0</v>
      </c>
      <c r="Z34" s="116">
        <v>1.0</v>
      </c>
      <c r="AA34" s="116">
        <f t="shared" si="4"/>
        <v>0</v>
      </c>
      <c r="AB34" s="3"/>
    </row>
    <row r="35" ht="12.75" customHeight="1">
      <c r="A35" s="29">
        <v>20.0</v>
      </c>
      <c r="B35" s="30" t="str">
        <f>CONCATENATE(G35,"-",C35,"-",E35)</f>
        <v>SF-Thursday-Newcomer's</v>
      </c>
      <c r="C35" s="29" t="s">
        <v>102</v>
      </c>
      <c r="D35" s="29" t="s">
        <v>23</v>
      </c>
      <c r="E35" s="29" t="s">
        <v>112</v>
      </c>
      <c r="F35" s="29" t="s">
        <v>25</v>
      </c>
      <c r="G35" s="29" t="s">
        <v>26</v>
      </c>
      <c r="H35" s="29" t="s">
        <v>26</v>
      </c>
      <c r="I35" s="31">
        <v>4.0</v>
      </c>
      <c r="J35" s="32">
        <v>0.3125</v>
      </c>
      <c r="K35" s="124" t="s">
        <v>113</v>
      </c>
      <c r="L35" s="125"/>
      <c r="M35" s="125"/>
      <c r="N35" s="125"/>
      <c r="O35" s="125"/>
      <c r="P35" s="126">
        <v>0.0</v>
      </c>
      <c r="Q35" s="84"/>
      <c r="R35" s="84"/>
      <c r="S35" s="80"/>
      <c r="T35" s="66" t="str">
        <f>CONCATENATE("Total"," ",T20)</f>
        <v>Total PAMPHLETS</v>
      </c>
      <c r="U35" s="15"/>
      <c r="V35" s="15"/>
      <c r="W35" s="15"/>
      <c r="X35" s="18"/>
      <c r="Y35" s="102">
        <f>SUM(Y21:Y34)</f>
        <v>0</v>
      </c>
      <c r="Z35" s="98"/>
      <c r="AA35" s="119">
        <f>SUM(AA21:AA34)</f>
        <v>0</v>
      </c>
      <c r="AB35" s="65"/>
    </row>
    <row r="36" ht="12.75" customHeight="1">
      <c r="A36" s="29"/>
      <c r="B36" s="30"/>
      <c r="C36" s="29"/>
      <c r="D36" s="29"/>
      <c r="E36" s="29"/>
      <c r="F36" s="29"/>
      <c r="G36" s="29"/>
      <c r="H36" s="29"/>
      <c r="I36" s="31"/>
      <c r="J36" s="32"/>
      <c r="K36" s="84"/>
      <c r="L36" s="84"/>
      <c r="M36" s="84"/>
      <c r="N36" s="84"/>
      <c r="O36" s="84"/>
      <c r="P36" s="84"/>
      <c r="Q36" s="84"/>
      <c r="R36" s="84"/>
      <c r="S36" s="3"/>
      <c r="T36" s="128"/>
      <c r="U36" s="128"/>
      <c r="V36" s="128"/>
      <c r="W36" s="128"/>
      <c r="X36" s="128"/>
      <c r="Y36" s="95"/>
      <c r="Z36" s="129"/>
      <c r="AA36" s="120"/>
      <c r="AB36" s="3"/>
    </row>
    <row r="37" ht="12.75" customHeight="1">
      <c r="A37" s="29">
        <v>21.0</v>
      </c>
      <c r="B37" s="30" t="str">
        <f>CONCATENATE(G37,"-",C37,"-",E37)</f>
        <v>EB-Thursday-Resurrection Lutheran. Reading AA Big Book</v>
      </c>
      <c r="C37" s="29" t="s">
        <v>102</v>
      </c>
      <c r="D37" s="29" t="s">
        <v>23</v>
      </c>
      <c r="E37" s="29" t="s">
        <v>114</v>
      </c>
      <c r="F37" s="29" t="s">
        <v>35</v>
      </c>
      <c r="G37" s="29" t="s">
        <v>31</v>
      </c>
      <c r="H37" s="29" t="s">
        <v>32</v>
      </c>
      <c r="I37" s="31">
        <v>4.0</v>
      </c>
      <c r="J37" s="32">
        <v>0.3125</v>
      </c>
      <c r="K37" s="66" t="s">
        <v>115</v>
      </c>
      <c r="L37" s="15"/>
      <c r="M37" s="15"/>
      <c r="N37" s="15"/>
      <c r="O37" s="18"/>
      <c r="P37" s="130" t="s">
        <v>37</v>
      </c>
      <c r="Q37" s="3"/>
      <c r="R37" s="84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2.75" customHeight="1">
      <c r="A38" s="29"/>
      <c r="B38" s="30"/>
      <c r="C38" s="29"/>
      <c r="D38" s="29"/>
      <c r="E38" s="29"/>
      <c r="F38" s="29"/>
      <c r="G38" s="29"/>
      <c r="H38" s="29"/>
      <c r="I38" s="31"/>
      <c r="J38" s="32"/>
      <c r="K38" s="96" t="s">
        <v>116</v>
      </c>
      <c r="L38" s="15"/>
      <c r="M38" s="15"/>
      <c r="N38" s="15"/>
      <c r="O38" s="18"/>
      <c r="P38" s="125">
        <v>0.0</v>
      </c>
      <c r="Q38" s="131"/>
      <c r="R38" s="84"/>
      <c r="S38" s="90"/>
      <c r="Z38" s="84"/>
      <c r="AA38" s="90"/>
      <c r="AB38" s="93"/>
    </row>
    <row r="39" ht="12.75" customHeight="1">
      <c r="A39" s="29"/>
      <c r="B39" s="30"/>
      <c r="C39" s="29"/>
      <c r="D39" s="29"/>
      <c r="E39" s="29"/>
      <c r="F39" s="29"/>
      <c r="G39" s="29"/>
      <c r="H39" s="29"/>
      <c r="I39" s="31"/>
      <c r="J39" s="32"/>
      <c r="K39" s="96" t="s">
        <v>117</v>
      </c>
      <c r="L39" s="15"/>
      <c r="M39" s="15"/>
      <c r="N39" s="15"/>
      <c r="O39" s="18"/>
      <c r="P39" s="132">
        <v>0.0</v>
      </c>
      <c r="Q39" s="131"/>
      <c r="R39" s="84"/>
      <c r="S39" s="90"/>
      <c r="Z39" s="84"/>
      <c r="AA39" s="90"/>
      <c r="AB39" s="93"/>
    </row>
    <row r="40" ht="12.75" customHeight="1">
      <c r="A40" s="29"/>
      <c r="B40" s="30"/>
      <c r="C40" s="29"/>
      <c r="D40" s="29"/>
      <c r="E40" s="29"/>
      <c r="F40" s="29"/>
      <c r="G40" s="29"/>
      <c r="H40" s="29"/>
      <c r="I40" s="31"/>
      <c r="J40" s="32"/>
      <c r="K40" s="96" t="s">
        <v>118</v>
      </c>
      <c r="L40" s="15"/>
      <c r="M40" s="15"/>
      <c r="N40" s="15"/>
      <c r="O40" s="18"/>
      <c r="P40" s="132">
        <v>0.0</v>
      </c>
      <c r="Q40" s="131"/>
      <c r="R40" s="84"/>
      <c r="S40" s="90"/>
      <c r="Z40" s="84"/>
      <c r="AA40" s="90"/>
      <c r="AB40" s="93"/>
    </row>
    <row r="41" ht="12.75" customHeight="1">
      <c r="A41" s="29"/>
      <c r="B41" s="30"/>
      <c r="C41" s="29"/>
      <c r="D41" s="29"/>
      <c r="E41" s="29"/>
      <c r="F41" s="29"/>
      <c r="G41" s="29"/>
      <c r="H41" s="29"/>
      <c r="I41" s="31"/>
      <c r="J41" s="32"/>
      <c r="K41" s="96" t="s">
        <v>119</v>
      </c>
      <c r="L41" s="15"/>
      <c r="M41" s="15"/>
      <c r="N41" s="15"/>
      <c r="O41" s="18"/>
      <c r="P41" s="132">
        <v>0.0</v>
      </c>
      <c r="Q41" s="131"/>
      <c r="R41" s="84"/>
      <c r="S41" s="90"/>
      <c r="T41" s="90"/>
      <c r="U41" s="90"/>
      <c r="V41" s="90"/>
      <c r="W41" s="90"/>
      <c r="X41" s="90"/>
      <c r="Y41" s="90"/>
      <c r="Z41" s="90"/>
      <c r="AA41" s="90"/>
      <c r="AB41" s="93"/>
    </row>
    <row r="42" ht="12.75" customHeight="1">
      <c r="A42" s="29"/>
      <c r="B42" s="30"/>
      <c r="C42" s="29"/>
      <c r="D42" s="29"/>
      <c r="E42" s="29"/>
      <c r="F42" s="29"/>
      <c r="G42" s="29"/>
      <c r="H42" s="29"/>
      <c r="I42" s="31"/>
      <c r="J42" s="32"/>
      <c r="K42" s="96" t="s">
        <v>120</v>
      </c>
      <c r="L42" s="15"/>
      <c r="M42" s="15"/>
      <c r="N42" s="15"/>
      <c r="O42" s="18"/>
      <c r="P42" s="132">
        <v>0.0</v>
      </c>
      <c r="Q42" s="131"/>
      <c r="R42" s="84"/>
      <c r="S42" s="90"/>
      <c r="T42" s="90"/>
      <c r="U42" s="90"/>
      <c r="V42" s="90"/>
      <c r="W42" s="90"/>
      <c r="X42" s="90"/>
      <c r="Y42" s="90"/>
      <c r="Z42" s="90"/>
      <c r="AA42" s="90"/>
      <c r="AB42" s="93"/>
    </row>
    <row r="43" ht="12.75" customHeight="1">
      <c r="A43" s="29"/>
      <c r="B43" s="30"/>
      <c r="C43" s="29"/>
      <c r="D43" s="29"/>
      <c r="E43" s="29"/>
      <c r="F43" s="29"/>
      <c r="G43" s="29"/>
      <c r="H43" s="29"/>
      <c r="I43" s="31"/>
      <c r="J43" s="32"/>
      <c r="K43" s="96" t="s">
        <v>121</v>
      </c>
      <c r="L43" s="15"/>
      <c r="M43" s="15"/>
      <c r="N43" s="15"/>
      <c r="O43" s="18"/>
      <c r="P43" s="132">
        <v>0.0</v>
      </c>
      <c r="Q43" s="131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3"/>
    </row>
    <row r="44" ht="12.75" customHeight="1">
      <c r="A44" s="29"/>
      <c r="B44" s="30"/>
      <c r="C44" s="29"/>
      <c r="D44" s="29"/>
      <c r="E44" s="29"/>
      <c r="F44" s="29"/>
      <c r="G44" s="29"/>
      <c r="H44" s="29"/>
      <c r="I44" s="31"/>
      <c r="J44" s="32"/>
      <c r="K44" s="133" t="s">
        <v>122</v>
      </c>
      <c r="L44" s="15"/>
      <c r="M44" s="15"/>
      <c r="N44" s="15"/>
      <c r="O44" s="18"/>
      <c r="P44" s="132">
        <v>0.0</v>
      </c>
      <c r="Q44" s="131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3"/>
    </row>
    <row r="45" ht="12.75" customHeight="1">
      <c r="A45" s="29"/>
      <c r="B45" s="30"/>
      <c r="C45" s="29"/>
      <c r="D45" s="29"/>
      <c r="E45" s="29"/>
      <c r="F45" s="29"/>
      <c r="G45" s="29"/>
      <c r="H45" s="29"/>
      <c r="I45" s="31"/>
      <c r="J45" s="32"/>
      <c r="K45" s="96" t="s">
        <v>123</v>
      </c>
      <c r="L45" s="15"/>
      <c r="M45" s="15"/>
      <c r="N45" s="15"/>
      <c r="O45" s="18"/>
      <c r="P45" s="132">
        <v>0.0</v>
      </c>
      <c r="Q45" s="131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3"/>
    </row>
    <row r="46" ht="12.75" customHeight="1">
      <c r="A46" s="29"/>
      <c r="B46" s="30"/>
      <c r="C46" s="29"/>
      <c r="D46" s="29"/>
      <c r="E46" s="29"/>
      <c r="F46" s="29"/>
      <c r="G46" s="29"/>
      <c r="H46" s="29"/>
      <c r="I46" s="31"/>
      <c r="J46" s="32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3"/>
    </row>
    <row r="47" ht="21.75" customHeight="1">
      <c r="A47" s="29">
        <v>22.0</v>
      </c>
      <c r="B47" s="30" t="str">
        <f t="shared" ref="B47:B61" si="7">CONCATENATE(G47,"-",C47,"-",E47)</f>
        <v>SF-Thursday-Old Saint Mary's. Creating a Top Line Program</v>
      </c>
      <c r="C47" s="29" t="s">
        <v>102</v>
      </c>
      <c r="D47" s="29" t="s">
        <v>53</v>
      </c>
      <c r="E47" s="29" t="s">
        <v>124</v>
      </c>
      <c r="F47" s="29" t="s">
        <v>125</v>
      </c>
      <c r="G47" s="29" t="s">
        <v>26</v>
      </c>
      <c r="H47" s="29" t="s">
        <v>26</v>
      </c>
      <c r="I47" s="31">
        <v>4.0</v>
      </c>
      <c r="J47" s="32">
        <v>0.5</v>
      </c>
      <c r="K47" s="134" t="s">
        <v>126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6"/>
      <c r="AB47" s="93"/>
    </row>
    <row r="48" ht="21.0" customHeight="1">
      <c r="A48" s="29">
        <v>23.0</v>
      </c>
      <c r="B48" s="30" t="str">
        <f t="shared" si="7"/>
        <v>EB-Thursday-Mandana. Sex and Love Addiction, Anorexia and Recovery</v>
      </c>
      <c r="C48" s="29" t="s">
        <v>102</v>
      </c>
      <c r="D48" s="29" t="s">
        <v>95</v>
      </c>
      <c r="E48" s="29" t="s">
        <v>127</v>
      </c>
      <c r="F48" s="29" t="s">
        <v>30</v>
      </c>
      <c r="G48" s="29" t="s">
        <v>31</v>
      </c>
      <c r="H48" s="29" t="s">
        <v>32</v>
      </c>
      <c r="I48" s="31">
        <v>4.0</v>
      </c>
      <c r="J48" s="32">
        <v>0.3125</v>
      </c>
      <c r="K48" s="135" t="s">
        <v>128</v>
      </c>
      <c r="L48" s="33"/>
      <c r="M48" s="33"/>
      <c r="N48" s="33"/>
      <c r="O48" s="117"/>
      <c r="P48" s="117"/>
      <c r="Q48" s="117"/>
      <c r="R48" s="84"/>
      <c r="S48" s="84"/>
      <c r="T48" s="84"/>
      <c r="U48" s="84"/>
      <c r="V48" s="136" t="s">
        <v>129</v>
      </c>
      <c r="W48" s="137"/>
      <c r="X48" s="138"/>
      <c r="Y48" s="136"/>
      <c r="Z48" s="139" t="s">
        <v>130</v>
      </c>
      <c r="AA48" s="84"/>
      <c r="AB48" s="3"/>
    </row>
    <row r="49" ht="12.75" customHeight="1">
      <c r="A49" s="29">
        <v>24.0</v>
      </c>
      <c r="B49" s="30" t="str">
        <f t="shared" si="7"/>
        <v>SF-Thursday-Focus on Anorexia</v>
      </c>
      <c r="C49" s="29" t="s">
        <v>102</v>
      </c>
      <c r="D49" s="29" t="s">
        <v>39</v>
      </c>
      <c r="E49" s="29" t="s">
        <v>131</v>
      </c>
      <c r="F49" s="29" t="s">
        <v>25</v>
      </c>
      <c r="G49" s="29" t="s">
        <v>26</v>
      </c>
      <c r="H49" s="29" t="s">
        <v>26</v>
      </c>
      <c r="I49" s="31">
        <v>4.0</v>
      </c>
      <c r="J49" s="35">
        <v>0.3125</v>
      </c>
      <c r="K49" s="140" t="s">
        <v>132</v>
      </c>
      <c r="L49" s="140" t="s">
        <v>37</v>
      </c>
      <c r="M49" s="140" t="s">
        <v>62</v>
      </c>
      <c r="N49" s="140" t="s">
        <v>63</v>
      </c>
      <c r="O49" s="140" t="s">
        <v>132</v>
      </c>
      <c r="P49" s="140" t="s">
        <v>37</v>
      </c>
      <c r="Q49" s="140" t="s">
        <v>62</v>
      </c>
      <c r="R49" s="141" t="s">
        <v>63</v>
      </c>
      <c r="S49" s="15"/>
      <c r="T49" s="18"/>
      <c r="U49" s="84"/>
      <c r="V49" s="142"/>
      <c r="W49" s="142" t="s">
        <v>37</v>
      </c>
      <c r="X49" s="142" t="s">
        <v>62</v>
      </c>
      <c r="Y49" s="142" t="s">
        <v>63</v>
      </c>
      <c r="Z49" s="125" t="s">
        <v>37</v>
      </c>
      <c r="AA49" s="143">
        <f>W62+W73</f>
        <v>0</v>
      </c>
      <c r="AB49" s="93"/>
    </row>
    <row r="50" ht="12.75" customHeight="1">
      <c r="A50" s="29">
        <v>25.0</v>
      </c>
      <c r="B50" s="30" t="str">
        <f t="shared" si="7"/>
        <v>EB-Thursday-St Paul's Episcopal Church. Walnut Creek. Open meeting</v>
      </c>
      <c r="C50" s="29" t="s">
        <v>102</v>
      </c>
      <c r="D50" s="29" t="s">
        <v>133</v>
      </c>
      <c r="E50" s="29" t="s">
        <v>134</v>
      </c>
      <c r="F50" s="29" t="s">
        <v>135</v>
      </c>
      <c r="G50" s="29" t="s">
        <v>31</v>
      </c>
      <c r="H50" s="29" t="s">
        <v>136</v>
      </c>
      <c r="I50" s="31">
        <v>4.0</v>
      </c>
      <c r="J50" s="32">
        <v>0.3229166666666667</v>
      </c>
      <c r="K50" s="144">
        <v>1.0</v>
      </c>
      <c r="L50" s="145">
        <v>0.0</v>
      </c>
      <c r="M50" s="146">
        <v>5.0</v>
      </c>
      <c r="N50" s="147">
        <f t="shared" ref="N50:N64" si="8">L50*M50</f>
        <v>0</v>
      </c>
      <c r="O50" s="144">
        <v>16.0</v>
      </c>
      <c r="P50" s="145">
        <v>0.0</v>
      </c>
      <c r="Q50" s="146">
        <v>5.0</v>
      </c>
      <c r="R50" s="148">
        <f t="shared" ref="R50:R64" si="9">P50*Q50</f>
        <v>0</v>
      </c>
      <c r="S50" s="81"/>
      <c r="T50" s="55"/>
      <c r="U50" s="84"/>
      <c r="V50" s="149" t="s">
        <v>137</v>
      </c>
      <c r="W50" s="150">
        <v>0.0</v>
      </c>
      <c r="X50" s="151">
        <v>1.0</v>
      </c>
      <c r="Y50" s="151">
        <f t="shared" ref="Y50:Y52" si="10">W50*X50</f>
        <v>0</v>
      </c>
      <c r="Z50" s="152" t="s">
        <v>138</v>
      </c>
      <c r="AA50" s="153">
        <f>Y62+Y73</f>
        <v>0</v>
      </c>
      <c r="AB50" s="84"/>
    </row>
    <row r="51" ht="12.75" customHeight="1">
      <c r="A51" s="29">
        <v>26.0</v>
      </c>
      <c r="B51" s="30" t="str">
        <f t="shared" si="7"/>
        <v>EB-Thursday-Therapists, Other Helping Professionals, &amp; Clergy. Closed meeting</v>
      </c>
      <c r="C51" s="29" t="s">
        <v>102</v>
      </c>
      <c r="D51" s="29" t="s">
        <v>139</v>
      </c>
      <c r="E51" s="29" t="s">
        <v>140</v>
      </c>
      <c r="F51" s="29" t="s">
        <v>141</v>
      </c>
      <c r="G51" s="29" t="s">
        <v>31</v>
      </c>
      <c r="H51" s="29" t="s">
        <v>31</v>
      </c>
      <c r="I51" s="31">
        <v>4.0</v>
      </c>
      <c r="J51" s="32">
        <v>0.3958333333333333</v>
      </c>
      <c r="K51" s="154">
        <v>2.0</v>
      </c>
      <c r="L51" s="155">
        <v>0.0</v>
      </c>
      <c r="M51" s="156">
        <v>5.0</v>
      </c>
      <c r="N51" s="157">
        <f t="shared" si="8"/>
        <v>0</v>
      </c>
      <c r="O51" s="154">
        <v>17.0</v>
      </c>
      <c r="P51" s="155">
        <v>0.0</v>
      </c>
      <c r="Q51" s="156">
        <v>5.0</v>
      </c>
      <c r="R51" s="158">
        <f t="shared" si="9"/>
        <v>0</v>
      </c>
      <c r="S51" s="15"/>
      <c r="T51" s="18"/>
      <c r="U51" s="84"/>
      <c r="V51" s="149" t="s">
        <v>142</v>
      </c>
      <c r="W51" s="150">
        <v>0.0</v>
      </c>
      <c r="X51" s="151">
        <v>1.0</v>
      </c>
      <c r="Y51" s="151">
        <f t="shared" si="10"/>
        <v>0</v>
      </c>
      <c r="Z51" s="84"/>
      <c r="AA51" s="84"/>
      <c r="AB51" s="84"/>
    </row>
    <row r="52" ht="12.75" customHeight="1">
      <c r="A52" s="29">
        <v>27.0</v>
      </c>
      <c r="B52" s="30" t="str">
        <f t="shared" si="7"/>
        <v>SF-Friday-Focus on Self Expression</v>
      </c>
      <c r="C52" s="29" t="s">
        <v>143</v>
      </c>
      <c r="D52" s="29" t="s">
        <v>74</v>
      </c>
      <c r="E52" s="29" t="s">
        <v>144</v>
      </c>
      <c r="F52" s="29" t="s">
        <v>25</v>
      </c>
      <c r="G52" s="29" t="s">
        <v>26</v>
      </c>
      <c r="H52" s="29" t="s">
        <v>26</v>
      </c>
      <c r="I52" s="31">
        <v>5.0</v>
      </c>
      <c r="J52" s="32">
        <v>0.25</v>
      </c>
      <c r="K52" s="154">
        <v>3.0</v>
      </c>
      <c r="L52" s="155">
        <v>0.0</v>
      </c>
      <c r="M52" s="156">
        <v>5.0</v>
      </c>
      <c r="N52" s="157">
        <f t="shared" si="8"/>
        <v>0</v>
      </c>
      <c r="O52" s="154">
        <v>18.0</v>
      </c>
      <c r="P52" s="155">
        <v>0.0</v>
      </c>
      <c r="Q52" s="156">
        <v>5.0</v>
      </c>
      <c r="R52" s="158">
        <f t="shared" si="9"/>
        <v>0</v>
      </c>
      <c r="S52" s="15"/>
      <c r="T52" s="18"/>
      <c r="U52" s="84"/>
      <c r="V52" s="149" t="s">
        <v>145</v>
      </c>
      <c r="W52" s="150">
        <v>0.0</v>
      </c>
      <c r="X52" s="151">
        <v>1.0</v>
      </c>
      <c r="Y52" s="151">
        <f t="shared" si="10"/>
        <v>0</v>
      </c>
      <c r="Z52" s="84"/>
      <c r="AA52" s="84"/>
      <c r="AB52" s="84"/>
    </row>
    <row r="53" ht="12.75" customHeight="1">
      <c r="A53" s="29">
        <v>28.0</v>
      </c>
      <c r="B53" s="30" t="str">
        <f t="shared" si="7"/>
        <v>SF-Friday-Beginning Your Weekend in Recovery</v>
      </c>
      <c r="C53" s="29" t="s">
        <v>143</v>
      </c>
      <c r="D53" s="29" t="s">
        <v>23</v>
      </c>
      <c r="E53" s="29" t="s">
        <v>146</v>
      </c>
      <c r="F53" s="29" t="s">
        <v>25</v>
      </c>
      <c r="G53" s="29" t="s">
        <v>26</v>
      </c>
      <c r="H53" s="29" t="s">
        <v>26</v>
      </c>
      <c r="I53" s="31">
        <v>5.0</v>
      </c>
      <c r="J53" s="32">
        <v>0.3125</v>
      </c>
      <c r="K53" s="154">
        <v>4.0</v>
      </c>
      <c r="L53" s="155">
        <v>0.0</v>
      </c>
      <c r="M53" s="156">
        <v>5.0</v>
      </c>
      <c r="N53" s="157">
        <f t="shared" si="8"/>
        <v>0</v>
      </c>
      <c r="O53" s="154">
        <v>19.0</v>
      </c>
      <c r="P53" s="155">
        <v>0.0</v>
      </c>
      <c r="Q53" s="156">
        <v>5.0</v>
      </c>
      <c r="R53" s="158">
        <f t="shared" si="9"/>
        <v>0</v>
      </c>
      <c r="S53" s="15"/>
      <c r="T53" s="18"/>
      <c r="U53" s="84"/>
      <c r="V53" s="159" t="s">
        <v>147</v>
      </c>
      <c r="W53" s="160">
        <v>0.0</v>
      </c>
      <c r="X53" s="151">
        <v>1.0</v>
      </c>
      <c r="Y53" s="151">
        <f t="shared" ref="Y53:Y61" si="11">+W53*X53</f>
        <v>0</v>
      </c>
      <c r="Z53" s="84"/>
      <c r="AA53" s="84"/>
      <c r="AB53" s="84"/>
    </row>
    <row r="54" ht="12.75" customHeight="1">
      <c r="A54" s="29">
        <v>29.0</v>
      </c>
      <c r="B54" s="30" t="str">
        <f t="shared" si="7"/>
        <v>EB-Friday-Epworth Methodist. Applying the 12 Step Principles.</v>
      </c>
      <c r="C54" s="29" t="s">
        <v>143</v>
      </c>
      <c r="D54" s="29" t="s">
        <v>23</v>
      </c>
      <c r="E54" s="29" t="s">
        <v>148</v>
      </c>
      <c r="F54" s="29" t="s">
        <v>85</v>
      </c>
      <c r="G54" s="29" t="s">
        <v>31</v>
      </c>
      <c r="H54" s="29" t="s">
        <v>67</v>
      </c>
      <c r="I54" s="31">
        <v>5.0</v>
      </c>
      <c r="J54" s="32">
        <v>0.3125</v>
      </c>
      <c r="K54" s="154">
        <v>5.0</v>
      </c>
      <c r="L54" s="155">
        <v>0.0</v>
      </c>
      <c r="M54" s="156">
        <v>5.0</v>
      </c>
      <c r="N54" s="157">
        <f t="shared" si="8"/>
        <v>0</v>
      </c>
      <c r="O54" s="154">
        <v>20.0</v>
      </c>
      <c r="P54" s="155">
        <v>0.0</v>
      </c>
      <c r="Q54" s="156">
        <v>5.0</v>
      </c>
      <c r="R54" s="158">
        <f t="shared" si="9"/>
        <v>0</v>
      </c>
      <c r="S54" s="15"/>
      <c r="T54" s="18"/>
      <c r="U54" s="84"/>
      <c r="V54" s="159" t="s">
        <v>149</v>
      </c>
      <c r="W54" s="160">
        <v>0.0</v>
      </c>
      <c r="X54" s="151">
        <v>1.0</v>
      </c>
      <c r="Y54" s="151">
        <f t="shared" si="11"/>
        <v>0</v>
      </c>
      <c r="Z54" s="84"/>
      <c r="AA54" s="84"/>
      <c r="AB54" s="84"/>
    </row>
    <row r="55" ht="12.75" customHeight="1">
      <c r="A55" s="29">
        <v>30.0</v>
      </c>
      <c r="B55" s="30" t="str">
        <f t="shared" si="7"/>
        <v>EB-Friday-Mandana. Healthy Behaviors</v>
      </c>
      <c r="C55" s="29" t="s">
        <v>143</v>
      </c>
      <c r="D55" s="29" t="s">
        <v>53</v>
      </c>
      <c r="E55" s="29" t="s">
        <v>150</v>
      </c>
      <c r="F55" s="29" t="s">
        <v>30</v>
      </c>
      <c r="G55" s="29" t="s">
        <v>31</v>
      </c>
      <c r="H55" s="29" t="s">
        <v>32</v>
      </c>
      <c r="I55" s="31">
        <v>5.0</v>
      </c>
      <c r="J55" s="32">
        <v>0.5</v>
      </c>
      <c r="K55" s="154">
        <v>6.0</v>
      </c>
      <c r="L55" s="155">
        <v>0.0</v>
      </c>
      <c r="M55" s="156">
        <v>5.0</v>
      </c>
      <c r="N55" s="157">
        <f t="shared" si="8"/>
        <v>0</v>
      </c>
      <c r="O55" s="154">
        <v>21.0</v>
      </c>
      <c r="P55" s="155">
        <v>0.0</v>
      </c>
      <c r="Q55" s="156">
        <v>5.0</v>
      </c>
      <c r="R55" s="158">
        <f t="shared" si="9"/>
        <v>0</v>
      </c>
      <c r="S55" s="15"/>
      <c r="T55" s="18"/>
      <c r="U55" s="84"/>
      <c r="V55" s="159" t="s">
        <v>151</v>
      </c>
      <c r="W55" s="160">
        <v>0.0</v>
      </c>
      <c r="X55" s="151">
        <v>1.0</v>
      </c>
      <c r="Y55" s="151">
        <f t="shared" si="11"/>
        <v>0</v>
      </c>
      <c r="Z55" s="84"/>
      <c r="AA55" s="84"/>
      <c r="AB55" s="84"/>
    </row>
    <row r="56" ht="12.75" customHeight="1">
      <c r="A56" s="29">
        <v>31.0</v>
      </c>
      <c r="B56" s="30" t="str">
        <f t="shared" si="7"/>
        <v>EB-Friday-Mandana. Fantasy/Intrigue</v>
      </c>
      <c r="C56" s="29" t="s">
        <v>143</v>
      </c>
      <c r="D56" s="29" t="s">
        <v>70</v>
      </c>
      <c r="E56" s="29" t="s">
        <v>152</v>
      </c>
      <c r="F56" s="29" t="s">
        <v>30</v>
      </c>
      <c r="G56" s="29" t="s">
        <v>31</v>
      </c>
      <c r="H56" s="29" t="s">
        <v>32</v>
      </c>
      <c r="I56" s="31">
        <v>5.0</v>
      </c>
      <c r="J56" s="32">
        <v>0.3125</v>
      </c>
      <c r="K56" s="154">
        <v>7.0</v>
      </c>
      <c r="L56" s="155">
        <v>0.0</v>
      </c>
      <c r="M56" s="156">
        <v>5.0</v>
      </c>
      <c r="N56" s="157">
        <f t="shared" si="8"/>
        <v>0</v>
      </c>
      <c r="O56" s="154">
        <v>22.0</v>
      </c>
      <c r="P56" s="155">
        <v>0.0</v>
      </c>
      <c r="Q56" s="156">
        <v>5.0</v>
      </c>
      <c r="R56" s="158">
        <f t="shared" si="9"/>
        <v>0</v>
      </c>
      <c r="S56" s="15"/>
      <c r="T56" s="18"/>
      <c r="U56" s="84"/>
      <c r="V56" s="159" t="s">
        <v>153</v>
      </c>
      <c r="W56" s="160">
        <v>0.0</v>
      </c>
      <c r="X56" s="151">
        <v>1.0</v>
      </c>
      <c r="Y56" s="151">
        <f t="shared" si="11"/>
        <v>0</v>
      </c>
      <c r="Z56" s="84"/>
      <c r="AA56" s="84"/>
      <c r="AB56" s="84"/>
    </row>
    <row r="57" ht="12.75" customHeight="1">
      <c r="A57" s="29">
        <v>32.0</v>
      </c>
      <c r="B57" s="30" t="str">
        <f t="shared" si="7"/>
        <v>EB-Saturday-Mandana. Women In Recovery</v>
      </c>
      <c r="C57" s="29" t="s">
        <v>154</v>
      </c>
      <c r="D57" s="29" t="s">
        <v>155</v>
      </c>
      <c r="E57" s="29" t="s">
        <v>156</v>
      </c>
      <c r="F57" s="29" t="s">
        <v>30</v>
      </c>
      <c r="G57" s="29" t="s">
        <v>31</v>
      </c>
      <c r="H57" s="29" t="s">
        <v>32</v>
      </c>
      <c r="I57" s="31">
        <v>6.0</v>
      </c>
      <c r="J57" s="32">
        <v>0.4166666666666667</v>
      </c>
      <c r="K57" s="154">
        <v>8.0</v>
      </c>
      <c r="L57" s="155">
        <v>0.0</v>
      </c>
      <c r="M57" s="156">
        <v>5.0</v>
      </c>
      <c r="N57" s="157">
        <f t="shared" si="8"/>
        <v>0</v>
      </c>
      <c r="O57" s="154">
        <v>23.0</v>
      </c>
      <c r="P57" s="155">
        <v>0.0</v>
      </c>
      <c r="Q57" s="156">
        <v>5.0</v>
      </c>
      <c r="R57" s="158">
        <f t="shared" si="9"/>
        <v>0</v>
      </c>
      <c r="S57" s="15"/>
      <c r="T57" s="18"/>
      <c r="U57" s="84"/>
      <c r="V57" s="159" t="s">
        <v>157</v>
      </c>
      <c r="W57" s="160">
        <v>0.0</v>
      </c>
      <c r="X57" s="151">
        <v>1.0</v>
      </c>
      <c r="Y57" s="151">
        <f t="shared" si="11"/>
        <v>0</v>
      </c>
      <c r="Z57" s="84"/>
      <c r="AA57" s="84"/>
      <c r="AB57" s="161"/>
    </row>
    <row r="58" ht="12.75" customHeight="1">
      <c r="A58" s="29">
        <v>33.0</v>
      </c>
      <c r="B58" s="30" t="str">
        <f t="shared" si="7"/>
        <v>EB-Saturday-Grace North Church. Anorexia</v>
      </c>
      <c r="C58" s="29" t="s">
        <v>154</v>
      </c>
      <c r="D58" s="29" t="s">
        <v>158</v>
      </c>
      <c r="E58" s="29" t="s">
        <v>159</v>
      </c>
      <c r="F58" s="29" t="s">
        <v>160</v>
      </c>
      <c r="G58" s="29" t="s">
        <v>31</v>
      </c>
      <c r="H58" s="29" t="s">
        <v>67</v>
      </c>
      <c r="I58" s="31">
        <v>6.0</v>
      </c>
      <c r="J58" s="32">
        <v>0.20833333333333334</v>
      </c>
      <c r="K58" s="154">
        <v>9.0</v>
      </c>
      <c r="L58" s="155">
        <v>0.0</v>
      </c>
      <c r="M58" s="156">
        <v>5.0</v>
      </c>
      <c r="N58" s="157">
        <f t="shared" si="8"/>
        <v>0</v>
      </c>
      <c r="O58" s="154">
        <v>24.0</v>
      </c>
      <c r="P58" s="155">
        <v>0.0</v>
      </c>
      <c r="Q58" s="156">
        <v>5.0</v>
      </c>
      <c r="R58" s="158">
        <f t="shared" si="9"/>
        <v>0</v>
      </c>
      <c r="S58" s="15"/>
      <c r="T58" s="18"/>
      <c r="U58" s="84"/>
      <c r="V58" s="162" t="s">
        <v>161</v>
      </c>
      <c r="W58" s="160">
        <v>0.0</v>
      </c>
      <c r="X58" s="151">
        <v>1.0</v>
      </c>
      <c r="Y58" s="151">
        <f t="shared" si="11"/>
        <v>0</v>
      </c>
      <c r="Z58" s="84"/>
      <c r="AA58" s="84"/>
      <c r="AB58" s="161"/>
    </row>
    <row r="59" ht="12.75" customHeight="1">
      <c r="A59" s="29">
        <v>34.0</v>
      </c>
      <c r="B59" s="30" t="str">
        <f t="shared" si="7"/>
        <v>SF-Saturday-Holy Innocents'. Uptown Saturday Night Meeting</v>
      </c>
      <c r="C59" s="29" t="s">
        <v>154</v>
      </c>
      <c r="D59" s="29" t="s">
        <v>28</v>
      </c>
      <c r="E59" s="29" t="s">
        <v>162</v>
      </c>
      <c r="F59" s="29" t="s">
        <v>163</v>
      </c>
      <c r="G59" s="29" t="s">
        <v>26</v>
      </c>
      <c r="H59" s="29" t="s">
        <v>26</v>
      </c>
      <c r="I59" s="31">
        <v>6.0</v>
      </c>
      <c r="J59" s="32">
        <v>0.25</v>
      </c>
      <c r="K59" s="154">
        <v>10.0</v>
      </c>
      <c r="L59" s="155">
        <v>0.0</v>
      </c>
      <c r="M59" s="156">
        <v>5.0</v>
      </c>
      <c r="N59" s="157">
        <f t="shared" si="8"/>
        <v>0</v>
      </c>
      <c r="O59" s="154">
        <v>25.0</v>
      </c>
      <c r="P59" s="155">
        <v>0.0</v>
      </c>
      <c r="Q59" s="156">
        <v>5.0</v>
      </c>
      <c r="R59" s="158">
        <f t="shared" si="9"/>
        <v>0</v>
      </c>
      <c r="S59" s="15"/>
      <c r="T59" s="18"/>
      <c r="U59" s="84"/>
      <c r="V59" s="159" t="s">
        <v>164</v>
      </c>
      <c r="W59" s="160">
        <v>0.0</v>
      </c>
      <c r="X59" s="151">
        <v>1.0</v>
      </c>
      <c r="Y59" s="151">
        <f t="shared" si="11"/>
        <v>0</v>
      </c>
      <c r="Z59" s="84"/>
      <c r="AA59" s="84"/>
      <c r="AB59" s="161"/>
    </row>
    <row r="60" ht="12.75" customHeight="1">
      <c r="A60" s="29">
        <v>35.0</v>
      </c>
      <c r="B60" s="30" t="str">
        <f t="shared" si="7"/>
        <v>EB-Saturday-All Souls. In the Solution/Big Book</v>
      </c>
      <c r="C60" s="29" t="s">
        <v>154</v>
      </c>
      <c r="D60" s="29" t="s">
        <v>28</v>
      </c>
      <c r="E60" s="29" t="s">
        <v>165</v>
      </c>
      <c r="F60" s="29" t="s">
        <v>166</v>
      </c>
      <c r="G60" s="29" t="s">
        <v>31</v>
      </c>
      <c r="H60" s="29" t="s">
        <v>67</v>
      </c>
      <c r="I60" s="31">
        <v>6.0</v>
      </c>
      <c r="J60" s="32">
        <v>0.25</v>
      </c>
      <c r="K60" s="154">
        <v>11.0</v>
      </c>
      <c r="L60" s="155">
        <v>0.0</v>
      </c>
      <c r="M60" s="156">
        <v>5.0</v>
      </c>
      <c r="N60" s="157">
        <f t="shared" si="8"/>
        <v>0</v>
      </c>
      <c r="O60" s="154">
        <v>26.0</v>
      </c>
      <c r="P60" s="155">
        <v>0.0</v>
      </c>
      <c r="Q60" s="156">
        <v>5.0</v>
      </c>
      <c r="R60" s="158">
        <f t="shared" si="9"/>
        <v>0</v>
      </c>
      <c r="S60" s="15"/>
      <c r="T60" s="18"/>
      <c r="U60" s="84"/>
      <c r="V60" s="159" t="s">
        <v>167</v>
      </c>
      <c r="W60" s="160">
        <v>0.0</v>
      </c>
      <c r="X60" s="151">
        <v>1.0</v>
      </c>
      <c r="Y60" s="151">
        <f t="shared" si="11"/>
        <v>0</v>
      </c>
      <c r="Z60" s="84"/>
      <c r="AA60" s="84"/>
      <c r="AB60" s="163"/>
    </row>
    <row r="61" ht="12.75" customHeight="1">
      <c r="A61" s="29">
        <v>36.0</v>
      </c>
      <c r="B61" s="30" t="str">
        <f t="shared" si="7"/>
        <v>EB-Saturday-Mandana. People of Color.</v>
      </c>
      <c r="C61" s="29" t="s">
        <v>154</v>
      </c>
      <c r="D61" s="29" t="s">
        <v>77</v>
      </c>
      <c r="E61" s="29" t="s">
        <v>96</v>
      </c>
      <c r="F61" s="29" t="s">
        <v>30</v>
      </c>
      <c r="G61" s="29" t="s">
        <v>31</v>
      </c>
      <c r="H61" s="29" t="s">
        <v>32</v>
      </c>
      <c r="I61" s="31">
        <v>6.0</v>
      </c>
      <c r="J61" s="32">
        <v>0.2708333333333333</v>
      </c>
      <c r="K61" s="164">
        <v>12.0</v>
      </c>
      <c r="L61" s="155">
        <v>0.0</v>
      </c>
      <c r="M61" s="156">
        <v>5.0</v>
      </c>
      <c r="N61" s="157">
        <f t="shared" si="8"/>
        <v>0</v>
      </c>
      <c r="O61" s="164">
        <v>27.0</v>
      </c>
      <c r="P61" s="155">
        <v>0.0</v>
      </c>
      <c r="Q61" s="156">
        <v>5.0</v>
      </c>
      <c r="R61" s="158">
        <f t="shared" si="9"/>
        <v>0</v>
      </c>
      <c r="S61" s="15"/>
      <c r="T61" s="18"/>
      <c r="U61" s="84"/>
      <c r="V61" s="165" t="s">
        <v>168</v>
      </c>
      <c r="W61" s="160">
        <v>0.0</v>
      </c>
      <c r="X61" s="151">
        <v>1.0</v>
      </c>
      <c r="Y61" s="151">
        <f t="shared" si="11"/>
        <v>0</v>
      </c>
      <c r="Z61" s="84"/>
      <c r="AA61" s="84"/>
      <c r="AB61" s="3"/>
    </row>
    <row r="62" ht="12.75" customHeight="1">
      <c r="A62" s="29"/>
      <c r="B62" s="30"/>
      <c r="C62" s="29"/>
      <c r="D62" s="29"/>
      <c r="E62" s="29"/>
      <c r="F62" s="29"/>
      <c r="G62" s="29"/>
      <c r="H62" s="29"/>
      <c r="I62" s="31"/>
      <c r="J62" s="32"/>
      <c r="K62" s="164">
        <v>13.0</v>
      </c>
      <c r="L62" s="155">
        <v>0.0</v>
      </c>
      <c r="M62" s="156">
        <v>5.0</v>
      </c>
      <c r="N62" s="157">
        <f t="shared" si="8"/>
        <v>0</v>
      </c>
      <c r="O62" s="164">
        <v>28.0</v>
      </c>
      <c r="P62" s="155">
        <v>0.0</v>
      </c>
      <c r="Q62" s="156">
        <v>5.0</v>
      </c>
      <c r="R62" s="158">
        <f t="shared" si="9"/>
        <v>0</v>
      </c>
      <c r="S62" s="15"/>
      <c r="T62" s="18"/>
      <c r="U62" s="84"/>
      <c r="V62" s="166" t="s">
        <v>169</v>
      </c>
      <c r="W62" s="167">
        <f>SUM(W50:W61)</f>
        <v>0</v>
      </c>
      <c r="X62" s="167">
        <f>$L$67+$P$67+$W$61</f>
        <v>0</v>
      </c>
      <c r="Y62" s="168">
        <f>SUM(Y50:Y61)</f>
        <v>0</v>
      </c>
      <c r="Z62" s="84"/>
      <c r="AA62" s="84"/>
      <c r="AB62" s="3"/>
    </row>
    <row r="63" ht="12.75" customHeight="1">
      <c r="A63" s="29"/>
      <c r="B63" s="30"/>
      <c r="C63" s="29"/>
      <c r="D63" s="29"/>
      <c r="E63" s="29"/>
      <c r="F63" s="29"/>
      <c r="G63" s="29"/>
      <c r="H63" s="29"/>
      <c r="I63" s="31"/>
      <c r="J63" s="32"/>
      <c r="K63" s="164">
        <v>14.0</v>
      </c>
      <c r="L63" s="155">
        <v>0.0</v>
      </c>
      <c r="M63" s="156">
        <v>5.0</v>
      </c>
      <c r="N63" s="157">
        <f t="shared" si="8"/>
        <v>0</v>
      </c>
      <c r="O63" s="164">
        <v>29.0</v>
      </c>
      <c r="P63" s="155">
        <v>0.0</v>
      </c>
      <c r="Q63" s="156">
        <v>5.0</v>
      </c>
      <c r="R63" s="158">
        <f t="shared" si="9"/>
        <v>0</v>
      </c>
      <c r="S63" s="15"/>
      <c r="T63" s="18"/>
      <c r="U63" s="84"/>
      <c r="V63" s="84"/>
      <c r="W63" s="84"/>
      <c r="X63" s="84"/>
      <c r="Y63" s="84"/>
      <c r="Z63" s="84"/>
      <c r="AA63" s="84"/>
      <c r="AB63" s="3"/>
    </row>
    <row r="64" ht="12.75" customHeight="1">
      <c r="A64" s="29">
        <v>37.0</v>
      </c>
      <c r="B64" s="30" t="str">
        <f>CONCATENATE(G64,"-",C64,"-",E64)</f>
        <v>EB-Saturday-Mandana. Saturday Morning Men's Meeting.</v>
      </c>
      <c r="C64" s="29" t="s">
        <v>154</v>
      </c>
      <c r="D64" s="29" t="s">
        <v>170</v>
      </c>
      <c r="E64" s="29" t="s">
        <v>171</v>
      </c>
      <c r="F64" s="29" t="s">
        <v>30</v>
      </c>
      <c r="G64" s="29" t="s">
        <v>31</v>
      </c>
      <c r="H64" s="29" t="s">
        <v>32</v>
      </c>
      <c r="I64" s="31">
        <v>6.0</v>
      </c>
      <c r="J64" s="32">
        <v>0.3333333333333333</v>
      </c>
      <c r="K64" s="164">
        <v>15.0</v>
      </c>
      <c r="L64" s="155">
        <v>0.0</v>
      </c>
      <c r="M64" s="156">
        <v>5.0</v>
      </c>
      <c r="N64" s="157">
        <f t="shared" si="8"/>
        <v>0</v>
      </c>
      <c r="O64" s="164">
        <v>30.0</v>
      </c>
      <c r="P64" s="155">
        <v>0.0</v>
      </c>
      <c r="Q64" s="156">
        <v>5.0</v>
      </c>
      <c r="R64" s="158">
        <f t="shared" si="9"/>
        <v>0</v>
      </c>
      <c r="S64" s="15"/>
      <c r="T64" s="18"/>
      <c r="U64" s="84"/>
      <c r="V64" s="169" t="s">
        <v>172</v>
      </c>
      <c r="W64" s="117"/>
      <c r="X64" s="117"/>
      <c r="Y64" s="117"/>
      <c r="Z64" s="84"/>
      <c r="AA64" s="84"/>
      <c r="AB64" s="3"/>
    </row>
    <row r="65" ht="12.75" customHeight="1">
      <c r="A65" s="29"/>
      <c r="B65" s="30"/>
      <c r="C65" s="29"/>
      <c r="D65" s="29"/>
      <c r="E65" s="29"/>
      <c r="F65" s="29"/>
      <c r="G65" s="29"/>
      <c r="H65" s="29"/>
      <c r="I65" s="31"/>
      <c r="J65" s="32"/>
      <c r="K65" s="170" t="s">
        <v>173</v>
      </c>
      <c r="L65" s="155">
        <f>SUM(L50:L64)</f>
        <v>0</v>
      </c>
      <c r="M65" s="156"/>
      <c r="N65" s="157">
        <f>SUM(N50:N64)</f>
        <v>0</v>
      </c>
      <c r="O65" s="164"/>
      <c r="P65" s="155">
        <f>SUM(P50:P64)</f>
        <v>0</v>
      </c>
      <c r="Q65" s="156"/>
      <c r="R65" s="171">
        <f>SUM(R50:R64)</f>
        <v>0</v>
      </c>
      <c r="S65" s="15"/>
      <c r="T65" s="18"/>
      <c r="U65" s="84"/>
      <c r="V65" s="172"/>
      <c r="W65" s="142" t="s">
        <v>37</v>
      </c>
      <c r="X65" s="142" t="s">
        <v>62</v>
      </c>
      <c r="Y65" s="142" t="s">
        <v>63</v>
      </c>
      <c r="Z65" s="65"/>
      <c r="AA65" s="3"/>
      <c r="AB65" s="3"/>
    </row>
    <row r="66" ht="12.75" customHeight="1">
      <c r="A66" s="29"/>
      <c r="B66" s="30"/>
      <c r="C66" s="29"/>
      <c r="D66" s="29"/>
      <c r="E66" s="29"/>
      <c r="F66" s="29"/>
      <c r="G66" s="29"/>
      <c r="H66" s="29"/>
      <c r="I66" s="31"/>
      <c r="J66" s="32"/>
      <c r="K66" s="173"/>
      <c r="L66" s="173"/>
      <c r="M66" s="174"/>
      <c r="N66" s="175"/>
      <c r="O66" s="173"/>
      <c r="P66" s="173"/>
      <c r="Q66" s="174"/>
      <c r="R66" s="176"/>
      <c r="S66" s="176"/>
      <c r="T66" s="176"/>
      <c r="U66" s="137"/>
      <c r="V66" s="177" t="s">
        <v>174</v>
      </c>
      <c r="W66" s="178">
        <v>0.0</v>
      </c>
      <c r="X66" s="179">
        <v>1.0</v>
      </c>
      <c r="Y66" s="179">
        <f t="shared" ref="Y66:Y72" si="12">W66*X66</f>
        <v>0</v>
      </c>
      <c r="Z66" s="3"/>
      <c r="AA66" s="3"/>
      <c r="AB66" s="3"/>
    </row>
    <row r="67" ht="12.75" customHeight="1">
      <c r="A67" s="29">
        <v>38.0</v>
      </c>
      <c r="B67" s="30" t="str">
        <f t="shared" ref="B67:B68" si="13">CONCATENATE(G67,"-",C67,"-",E67)</f>
        <v>SF-Saturday-St. Mary's &amp; St Martha's Lutheran. Weekend Meditation</v>
      </c>
      <c r="C67" s="29" t="s">
        <v>154</v>
      </c>
      <c r="D67" s="29" t="s">
        <v>175</v>
      </c>
      <c r="E67" s="29" t="s">
        <v>176</v>
      </c>
      <c r="F67" s="29" t="s">
        <v>177</v>
      </c>
      <c r="G67" s="29" t="s">
        <v>26</v>
      </c>
      <c r="H67" s="29" t="s">
        <v>26</v>
      </c>
      <c r="I67" s="31">
        <v>6.0</v>
      </c>
      <c r="J67" s="35">
        <v>0.375</v>
      </c>
      <c r="K67" s="180" t="s">
        <v>178</v>
      </c>
      <c r="L67" s="15"/>
      <c r="M67" s="15"/>
      <c r="N67" s="18"/>
      <c r="O67" s="181" t="s">
        <v>37</v>
      </c>
      <c r="P67" s="102">
        <f>L65+P65</f>
        <v>0</v>
      </c>
      <c r="Q67" s="182" t="s">
        <v>179</v>
      </c>
      <c r="R67" s="183">
        <f>N65+R65</f>
        <v>0</v>
      </c>
      <c r="S67" s="15"/>
      <c r="T67" s="18"/>
      <c r="U67" s="84"/>
      <c r="V67" s="124" t="s">
        <v>180</v>
      </c>
      <c r="W67" s="132">
        <v>0.0</v>
      </c>
      <c r="X67" s="63">
        <v>1.0</v>
      </c>
      <c r="Y67" s="63">
        <f t="shared" si="12"/>
        <v>0</v>
      </c>
      <c r="Z67" s="3"/>
      <c r="AA67" s="3"/>
      <c r="AB67" s="3"/>
    </row>
    <row r="68" ht="12.75" customHeight="1">
      <c r="A68" s="29">
        <v>39.0</v>
      </c>
      <c r="B68" s="30" t="str">
        <f t="shared" si="13"/>
        <v>EB-Sunday-Mandana. Newcomer's</v>
      </c>
      <c r="C68" s="29" t="s">
        <v>27</v>
      </c>
      <c r="D68" s="29" t="s">
        <v>181</v>
      </c>
      <c r="E68" s="29" t="s">
        <v>182</v>
      </c>
      <c r="F68" s="29" t="s">
        <v>30</v>
      </c>
      <c r="G68" s="29" t="s">
        <v>31</v>
      </c>
      <c r="H68" s="29" t="s">
        <v>32</v>
      </c>
      <c r="I68" s="31">
        <v>7.0</v>
      </c>
      <c r="J68" s="32">
        <v>0.20833333333333334</v>
      </c>
      <c r="K68" s="87"/>
      <c r="L68" s="87"/>
      <c r="M68" s="87"/>
      <c r="N68" s="87"/>
      <c r="O68" s="123"/>
      <c r="P68" s="123"/>
      <c r="Q68" s="123"/>
      <c r="R68" s="123"/>
      <c r="S68" s="123"/>
      <c r="T68" s="123"/>
      <c r="U68" s="3"/>
      <c r="V68" s="124" t="s">
        <v>183</v>
      </c>
      <c r="W68" s="132">
        <v>0.0</v>
      </c>
      <c r="X68" s="63">
        <v>1.0</v>
      </c>
      <c r="Y68" s="63">
        <f t="shared" si="12"/>
        <v>0</v>
      </c>
      <c r="Z68" s="3"/>
      <c r="AA68" s="3"/>
      <c r="AB68" s="3"/>
    </row>
    <row r="69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84"/>
      <c r="L69" s="84"/>
      <c r="M69" s="84"/>
      <c r="N69" s="84"/>
      <c r="O69" s="3"/>
      <c r="P69" s="184"/>
      <c r="Q69" s="185"/>
      <c r="R69" s="3"/>
      <c r="S69" s="3"/>
      <c r="T69" s="3"/>
      <c r="U69" s="3"/>
      <c r="V69" s="124" t="s">
        <v>184</v>
      </c>
      <c r="W69" s="132">
        <v>0.0</v>
      </c>
      <c r="X69" s="63">
        <v>1.0</v>
      </c>
      <c r="Y69" s="63">
        <f t="shared" si="12"/>
        <v>0</v>
      </c>
      <c r="Z69" s="3"/>
      <c r="AA69" s="3"/>
      <c r="AB69" s="3"/>
    </row>
    <row r="70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84"/>
      <c r="L70" s="84"/>
      <c r="M70" s="84"/>
      <c r="N70" s="84"/>
      <c r="O70" s="3"/>
      <c r="P70" s="84"/>
      <c r="Q70" s="84"/>
      <c r="R70" s="84"/>
      <c r="S70" s="84"/>
      <c r="T70" s="84"/>
      <c r="U70" s="3"/>
      <c r="V70" s="124" t="s">
        <v>185</v>
      </c>
      <c r="W70" s="132">
        <v>0.0</v>
      </c>
      <c r="X70" s="63">
        <v>1.0</v>
      </c>
      <c r="Y70" s="63">
        <f t="shared" si="12"/>
        <v>0</v>
      </c>
      <c r="Z70" s="3"/>
      <c r="AA70" s="3"/>
      <c r="AB70" s="3"/>
    </row>
    <row r="71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186"/>
      <c r="V71" s="124" t="s">
        <v>186</v>
      </c>
      <c r="W71" s="132">
        <v>0.0</v>
      </c>
      <c r="X71" s="63">
        <v>1.0</v>
      </c>
      <c r="Y71" s="63">
        <f t="shared" si="12"/>
        <v>0</v>
      </c>
      <c r="Z71" s="3"/>
      <c r="AA71" s="3"/>
      <c r="AB71" s="3"/>
    </row>
    <row r="72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187"/>
      <c r="V72" s="124" t="s">
        <v>187</v>
      </c>
      <c r="W72" s="132">
        <v>0.0</v>
      </c>
      <c r="X72" s="63">
        <v>1.0</v>
      </c>
      <c r="Y72" s="63">
        <f t="shared" si="12"/>
        <v>0</v>
      </c>
      <c r="Z72" s="131"/>
      <c r="AA72" s="131"/>
      <c r="AB72" s="3"/>
    </row>
    <row r="73" ht="17.2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131"/>
      <c r="V73" s="125" t="s">
        <v>169</v>
      </c>
      <c r="W73" s="188">
        <f>SUM(W66:W72)</f>
        <v>0</v>
      </c>
      <c r="X73" s="188"/>
      <c r="Y73" s="189">
        <f>SUM(Y66:Y72)</f>
        <v>0</v>
      </c>
      <c r="Z73" s="131"/>
      <c r="AA73" s="131"/>
      <c r="AB73" s="3"/>
    </row>
    <row r="74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131"/>
      <c r="V74" s="84"/>
      <c r="W74" s="84"/>
      <c r="X74" s="84"/>
      <c r="Y74" s="84"/>
      <c r="Z74" s="131"/>
      <c r="AA74" s="131"/>
      <c r="AB74" s="3"/>
    </row>
    <row r="75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131"/>
      <c r="V75" s="131"/>
      <c r="W75" s="131"/>
      <c r="X75" s="131"/>
      <c r="Y75" s="131"/>
      <c r="Z75" s="131"/>
      <c r="AA75" s="131"/>
      <c r="AB75" s="3"/>
    </row>
    <row r="7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131"/>
      <c r="V76" s="131"/>
      <c r="W76" s="131"/>
      <c r="X76" s="131"/>
      <c r="Y76" s="131"/>
      <c r="Z76" s="131"/>
      <c r="AA76" s="131"/>
      <c r="AB76" s="3"/>
    </row>
    <row r="77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131"/>
      <c r="V77" s="131"/>
      <c r="W77" s="131"/>
      <c r="X77" s="131"/>
      <c r="Y77" s="131"/>
      <c r="Z77" s="131"/>
      <c r="AA77" s="131"/>
      <c r="AB77" s="3"/>
    </row>
    <row r="78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131"/>
      <c r="V78" s="131"/>
      <c r="W78" s="131"/>
      <c r="X78" s="131"/>
      <c r="Y78" s="131"/>
      <c r="Z78" s="131"/>
      <c r="AA78" s="131"/>
      <c r="AB78" s="3"/>
    </row>
    <row r="79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131"/>
      <c r="V79" s="131"/>
      <c r="W79" s="131"/>
      <c r="X79" s="131"/>
      <c r="Y79" s="131"/>
      <c r="Z79" s="131"/>
      <c r="AA79" s="131"/>
      <c r="AB79" s="3"/>
    </row>
    <row r="80" ht="12.7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131"/>
      <c r="V80" s="131"/>
      <c r="W80" s="131"/>
      <c r="X80" s="131"/>
      <c r="Y80" s="131"/>
      <c r="Z80" s="131"/>
      <c r="AA80" s="131"/>
      <c r="AB80" s="3"/>
    </row>
    <row r="81" ht="12.7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131"/>
      <c r="V81" s="131"/>
      <c r="W81" s="131"/>
      <c r="X81" s="131"/>
      <c r="Y81" s="131"/>
      <c r="Z81" s="131"/>
      <c r="AA81" s="131"/>
      <c r="AB81" s="3"/>
    </row>
    <row r="82" ht="12.7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1"/>
      <c r="V82" s="131"/>
      <c r="W82" s="131"/>
      <c r="X82" s="131"/>
      <c r="Y82" s="131"/>
      <c r="Z82" s="131"/>
      <c r="AA82" s="131"/>
      <c r="AB82" s="3"/>
    </row>
    <row r="83" ht="12.7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137"/>
      <c r="L83" s="137"/>
      <c r="M83" s="137"/>
      <c r="N83" s="137"/>
      <c r="O83" s="137"/>
      <c r="P83" s="137"/>
      <c r="Q83" s="137"/>
      <c r="R83" s="137"/>
      <c r="S83" s="3"/>
      <c r="T83" s="3"/>
      <c r="U83" s="131"/>
      <c r="V83" s="131"/>
      <c r="W83" s="131"/>
      <c r="X83" s="131"/>
      <c r="Y83" s="131"/>
      <c r="Z83" s="131"/>
      <c r="AA83" s="131"/>
      <c r="AB83" s="3"/>
    </row>
    <row r="84" ht="12.7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137"/>
      <c r="L84" s="137"/>
      <c r="M84" s="137"/>
      <c r="N84" s="137"/>
      <c r="O84" s="137"/>
      <c r="P84" s="137"/>
      <c r="Q84" s="137"/>
      <c r="R84" s="137"/>
      <c r="S84" s="3"/>
      <c r="T84" s="3"/>
      <c r="U84" s="131"/>
      <c r="V84" s="131"/>
      <c r="W84" s="131"/>
      <c r="X84" s="131"/>
      <c r="Y84" s="131"/>
      <c r="Z84" s="131"/>
      <c r="AA84" s="131"/>
      <c r="AB84" s="3"/>
    </row>
    <row r="85" ht="12.7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100"/>
      <c r="L85" s="100"/>
      <c r="M85" s="137"/>
      <c r="N85" s="137"/>
      <c r="O85" s="137"/>
      <c r="P85" s="137"/>
      <c r="Q85" s="137"/>
      <c r="R85" s="137"/>
      <c r="S85" s="3"/>
      <c r="T85" s="3"/>
      <c r="U85" s="131"/>
      <c r="V85" s="131"/>
      <c r="W85" s="131"/>
      <c r="X85" s="131"/>
      <c r="Y85" s="131"/>
      <c r="Z85" s="131"/>
      <c r="AA85" s="131"/>
      <c r="AB85" s="3"/>
    </row>
    <row r="86" ht="12.7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137"/>
      <c r="L86" s="100"/>
      <c r="N86" s="137"/>
      <c r="O86" s="137"/>
      <c r="P86" s="137"/>
      <c r="Q86" s="137"/>
      <c r="R86" s="137"/>
      <c r="S86" s="3"/>
      <c r="T86" s="3"/>
      <c r="U86" s="131"/>
      <c r="V86" s="131"/>
      <c r="W86" s="131"/>
      <c r="X86" s="131"/>
      <c r="Y86" s="131"/>
      <c r="Z86" s="131"/>
      <c r="AA86" s="131"/>
      <c r="AB86" s="3"/>
    </row>
    <row r="87" ht="12.7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3"/>
    </row>
    <row r="88" ht="12.7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3"/>
    </row>
    <row r="89" ht="12.7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3"/>
    </row>
    <row r="90" ht="12.7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3"/>
    </row>
    <row r="91" ht="1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3"/>
    </row>
    <row r="92" ht="12.7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3"/>
    </row>
    <row r="93" ht="12.7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3"/>
    </row>
    <row r="94" ht="12.7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3"/>
    </row>
    <row r="95" ht="12.75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3"/>
    </row>
    <row r="96" ht="12.7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3"/>
    </row>
    <row r="97" ht="12.7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3"/>
    </row>
    <row r="98" ht="12.7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3"/>
    </row>
    <row r="99" ht="12.7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3"/>
    </row>
    <row r="100" ht="12.7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3"/>
    </row>
    <row r="101" ht="12.7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3"/>
    </row>
    <row r="102" ht="12.7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3"/>
    </row>
    <row r="103" ht="12.7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3"/>
    </row>
    <row r="104" ht="12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3"/>
    </row>
    <row r="105" ht="12.75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3"/>
    </row>
    <row r="106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3"/>
    </row>
    <row r="107" ht="12.75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3"/>
    </row>
    <row r="108" ht="12.7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3"/>
    </row>
    <row r="109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3"/>
    </row>
    <row r="110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3"/>
    </row>
    <row r="111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3"/>
    </row>
    <row r="112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3"/>
    </row>
    <row r="113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3"/>
    </row>
    <row r="114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3"/>
    </row>
    <row r="115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3"/>
    </row>
    <row r="116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3"/>
    </row>
    <row r="117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3"/>
    </row>
    <row r="118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3"/>
    </row>
    <row r="119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3"/>
    </row>
    <row r="120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3"/>
    </row>
    <row r="121" ht="12.7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3"/>
    </row>
    <row r="122" ht="12.75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3"/>
    </row>
    <row r="123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3"/>
    </row>
    <row r="124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3"/>
    </row>
    <row r="125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3"/>
    </row>
    <row r="126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3"/>
    </row>
    <row r="127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3"/>
    </row>
    <row r="128" ht="12.7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3"/>
    </row>
    <row r="129" ht="12.7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3"/>
    </row>
    <row r="130" ht="12.75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3"/>
    </row>
    <row r="131" ht="12.75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3"/>
    </row>
    <row r="132" ht="12.75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3"/>
    </row>
    <row r="133" ht="12.75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3"/>
    </row>
    <row r="134" ht="12.75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3"/>
    </row>
    <row r="135" ht="12.7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3"/>
    </row>
    <row r="136" ht="12.75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3"/>
    </row>
    <row r="137" ht="12.75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3"/>
    </row>
    <row r="138" ht="12.75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3"/>
    </row>
    <row r="139" ht="12.75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3"/>
    </row>
    <row r="140" ht="12.75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3"/>
    </row>
    <row r="141" ht="12.75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3"/>
    </row>
    <row r="142" ht="12.75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3"/>
    </row>
    <row r="143" ht="12.75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3"/>
    </row>
    <row r="144" ht="12.75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3"/>
    </row>
    <row r="145" ht="12.7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3"/>
    </row>
    <row r="146" ht="12.75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3"/>
    </row>
    <row r="147" ht="12.75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3"/>
    </row>
    <row r="148" ht="12.75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3"/>
    </row>
    <row r="149" ht="12.75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3"/>
    </row>
    <row r="150" ht="12.75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3"/>
    </row>
    <row r="151" ht="12.75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3"/>
    </row>
    <row r="152" ht="12.75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3"/>
    </row>
    <row r="153" ht="12.75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3"/>
    </row>
    <row r="154" ht="12.75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3"/>
    </row>
    <row r="155" ht="12.7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3"/>
    </row>
    <row r="156" ht="12.7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3"/>
    </row>
    <row r="157" ht="12.7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3"/>
    </row>
    <row r="158" ht="12.75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3"/>
    </row>
    <row r="159" ht="12.75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3"/>
    </row>
    <row r="160" ht="12.7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3"/>
    </row>
    <row r="161" ht="12.7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3"/>
    </row>
    <row r="162" ht="12.75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3"/>
    </row>
    <row r="163" ht="12.7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3"/>
    </row>
    <row r="164" ht="12.75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3"/>
    </row>
    <row r="165" ht="12.75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3"/>
    </row>
    <row r="166" ht="12.75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3"/>
    </row>
    <row r="167" ht="12.75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3"/>
    </row>
    <row r="168" ht="12.75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3"/>
    </row>
    <row r="169" ht="12.75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3"/>
    </row>
    <row r="170" ht="12.75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3"/>
    </row>
    <row r="171" ht="12.75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3"/>
    </row>
    <row r="172" ht="12.75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3"/>
    </row>
    <row r="173" ht="12.7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3"/>
    </row>
    <row r="174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</row>
    <row r="190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</row>
    <row r="19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</row>
    <row r="19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</row>
    <row r="19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</row>
    <row r="194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</row>
    <row r="19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</row>
    <row r="196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</row>
    <row r="197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</row>
    <row r="198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</row>
    <row r="199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</row>
    <row r="200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</row>
    <row r="20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</row>
    <row r="20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</row>
    <row r="20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</row>
    <row r="204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</row>
    <row r="20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</row>
    <row r="206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</row>
    <row r="207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</row>
    <row r="208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</row>
    <row r="209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</row>
    <row r="210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</row>
    <row r="21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</row>
    <row r="21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</row>
    <row r="21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</row>
    <row r="214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</row>
    <row r="21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</row>
    <row r="216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</row>
    <row r="217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</row>
    <row r="218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</row>
    <row r="219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</row>
    <row r="220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</row>
    <row r="22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</row>
    <row r="22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</row>
    <row r="22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</row>
    <row r="224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</row>
    <row r="2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</row>
    <row r="226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</row>
    <row r="227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</row>
    <row r="228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</row>
    <row r="229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</row>
    <row r="230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</row>
    <row r="23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</row>
    <row r="23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</row>
    <row r="233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</row>
    <row r="234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</row>
    <row r="23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</row>
    <row r="236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</row>
    <row r="237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</row>
    <row r="238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</row>
    <row r="239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</row>
    <row r="240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</row>
    <row r="24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</row>
    <row r="24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</row>
    <row r="243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</row>
    <row r="244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</row>
    <row r="24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</row>
    <row r="246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</row>
    <row r="247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</row>
    <row r="248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</row>
    <row r="249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</row>
    <row r="250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</row>
    <row r="25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</row>
    <row r="25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</row>
    <row r="253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</row>
    <row r="254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</row>
    <row r="25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</row>
    <row r="256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</row>
    <row r="257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</row>
    <row r="258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</row>
    <row r="259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</row>
    <row r="260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</row>
    <row r="26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</row>
    <row r="26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</row>
    <row r="263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</row>
    <row r="264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</row>
    <row r="26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</row>
    <row r="266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</row>
    <row r="267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</row>
    <row r="268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</row>
    <row r="269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</row>
    <row r="270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</row>
    <row r="27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</row>
    <row r="27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</row>
    <row r="273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</row>
    <row r="274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</row>
    <row r="27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</row>
    <row r="276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</row>
    <row r="277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</row>
    <row r="278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</row>
    <row r="279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</row>
    <row r="280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</row>
    <row r="28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</row>
    <row r="28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</row>
    <row r="283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</row>
    <row r="284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</row>
    <row r="28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</row>
    <row r="286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</row>
    <row r="287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</row>
    <row r="288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</row>
    <row r="289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</row>
    <row r="290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</row>
    <row r="29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</row>
    <row r="29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</row>
    <row r="293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</row>
    <row r="294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</row>
    <row r="29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</row>
    <row r="296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</row>
    <row r="297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</row>
    <row r="298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</row>
    <row r="299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</row>
    <row r="300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</row>
    <row r="30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</row>
    <row r="30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</row>
    <row r="303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</row>
    <row r="304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</row>
    <row r="30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</row>
    <row r="306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</row>
    <row r="307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</row>
    <row r="308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</row>
    <row r="309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</row>
    <row r="310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</row>
    <row r="31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</row>
    <row r="31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</row>
    <row r="313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</row>
    <row r="314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</row>
    <row r="31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</row>
    <row r="316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</row>
    <row r="317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</row>
    <row r="318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</row>
    <row r="319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</row>
    <row r="320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</row>
    <row r="32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</row>
    <row r="32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</row>
    <row r="323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</row>
    <row r="324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</row>
    <row r="32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</row>
    <row r="326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</row>
    <row r="327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</row>
    <row r="328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</row>
    <row r="329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</row>
    <row r="330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</row>
    <row r="33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</row>
    <row r="33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</row>
    <row r="333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</row>
    <row r="334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</row>
    <row r="33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</row>
    <row r="336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</row>
    <row r="337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</row>
    <row r="338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</row>
    <row r="339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</row>
    <row r="340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</row>
    <row r="34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</row>
    <row r="34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</row>
    <row r="343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</row>
    <row r="344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</row>
    <row r="34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</row>
    <row r="346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</row>
    <row r="347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</row>
    <row r="348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</row>
    <row r="349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</row>
    <row r="350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</row>
    <row r="35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</row>
    <row r="35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</row>
    <row r="353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</row>
    <row r="354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</row>
    <row r="35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</row>
    <row r="356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</row>
    <row r="357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</row>
    <row r="358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</row>
    <row r="359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</row>
    <row r="360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</row>
    <row r="36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</row>
    <row r="36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</row>
    <row r="363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</row>
    <row r="364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</row>
    <row r="36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</row>
    <row r="366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</row>
    <row r="367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</row>
    <row r="368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</row>
    <row r="369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</row>
    <row r="370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</row>
    <row r="37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</row>
    <row r="37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</row>
    <row r="373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</row>
    <row r="374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</row>
    <row r="37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</row>
    <row r="376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</row>
    <row r="377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</row>
    <row r="378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</row>
    <row r="379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</row>
    <row r="380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</row>
    <row r="38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</row>
    <row r="38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</row>
    <row r="383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</row>
    <row r="384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</row>
    <row r="38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</row>
    <row r="386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</row>
    <row r="387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</row>
    <row r="388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</row>
    <row r="389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</row>
    <row r="390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</row>
    <row r="39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</row>
    <row r="39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</row>
    <row r="393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</row>
    <row r="394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</row>
    <row r="39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</row>
    <row r="396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</row>
    <row r="397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</row>
    <row r="398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</row>
    <row r="399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</row>
    <row r="400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</row>
    <row r="40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</row>
    <row r="40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</row>
    <row r="403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</row>
    <row r="404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</row>
    <row r="40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</row>
    <row r="406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</row>
    <row r="407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</row>
    <row r="408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</row>
    <row r="409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</row>
    <row r="410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</row>
    <row r="41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</row>
    <row r="41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</row>
    <row r="413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</row>
    <row r="414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</row>
    <row r="41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</row>
    <row r="416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</row>
    <row r="417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</row>
    <row r="418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</row>
    <row r="419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</row>
    <row r="420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</row>
    <row r="42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</row>
    <row r="42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</row>
    <row r="423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</row>
    <row r="424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</row>
    <row r="42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</row>
    <row r="426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</row>
    <row r="427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</row>
    <row r="428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</row>
    <row r="429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</row>
    <row r="430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</row>
    <row r="43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</row>
    <row r="43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</row>
    <row r="433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</row>
    <row r="434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</row>
    <row r="43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</row>
    <row r="436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</row>
    <row r="437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</row>
    <row r="438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</row>
    <row r="439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</row>
    <row r="440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</row>
    <row r="44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</row>
    <row r="44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</row>
    <row r="443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</row>
    <row r="444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</row>
    <row r="44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</row>
    <row r="446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</row>
    <row r="447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</row>
    <row r="448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</row>
    <row r="449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</row>
    <row r="450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</row>
    <row r="45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</row>
    <row r="45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</row>
    <row r="453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</row>
    <row r="454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</row>
    <row r="45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</row>
    <row r="456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</row>
    <row r="457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</row>
    <row r="458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</row>
    <row r="459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</row>
    <row r="460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</row>
    <row r="46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</row>
    <row r="46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</row>
    <row r="463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</row>
    <row r="464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</row>
    <row r="46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</row>
    <row r="466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</row>
    <row r="467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</row>
    <row r="468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</row>
    <row r="469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</row>
    <row r="470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</row>
    <row r="47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</row>
    <row r="47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</row>
    <row r="473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</row>
    <row r="474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</row>
    <row r="47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</row>
    <row r="476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</row>
    <row r="477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</row>
    <row r="478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</row>
    <row r="479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</row>
    <row r="480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</row>
    <row r="48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</row>
    <row r="48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</row>
    <row r="483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</row>
    <row r="484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</row>
    <row r="48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</row>
    <row r="486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</row>
    <row r="487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</row>
    <row r="488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</row>
    <row r="489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</row>
    <row r="490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</row>
    <row r="49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</row>
    <row r="49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</row>
    <row r="493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</row>
    <row r="494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</row>
    <row r="49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</row>
    <row r="496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</row>
    <row r="497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</row>
    <row r="498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</row>
    <row r="499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</row>
    <row r="500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</row>
    <row r="50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</row>
    <row r="50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</row>
    <row r="503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</row>
    <row r="504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</row>
    <row r="505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</row>
    <row r="506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</row>
    <row r="507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</row>
    <row r="508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</row>
    <row r="509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</row>
    <row r="510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</row>
    <row r="51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</row>
    <row r="51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</row>
    <row r="513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</row>
    <row r="514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</row>
    <row r="515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</row>
    <row r="516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</row>
    <row r="517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</row>
    <row r="518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</row>
    <row r="519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</row>
    <row r="520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</row>
    <row r="52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</row>
    <row r="52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</row>
    <row r="523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</row>
    <row r="524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</row>
    <row r="525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</row>
    <row r="526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</row>
    <row r="527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</row>
    <row r="528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</row>
    <row r="529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</row>
    <row r="530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</row>
    <row r="53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</row>
    <row r="53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</row>
    <row r="533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</row>
    <row r="534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</row>
    <row r="535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</row>
    <row r="536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</row>
    <row r="537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</row>
    <row r="538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</row>
    <row r="539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</row>
    <row r="540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</row>
    <row r="54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</row>
    <row r="54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</row>
    <row r="543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</row>
    <row r="544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</row>
    <row r="545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</row>
    <row r="546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</row>
    <row r="547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</row>
    <row r="548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</row>
    <row r="549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</row>
    <row r="550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</row>
    <row r="55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</row>
    <row r="55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</row>
    <row r="553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</row>
    <row r="554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</row>
    <row r="555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</row>
    <row r="556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</row>
    <row r="557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</row>
    <row r="558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</row>
    <row r="559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</row>
    <row r="560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</row>
    <row r="56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</row>
    <row r="56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</row>
    <row r="563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</row>
    <row r="564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</row>
    <row r="565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</row>
    <row r="566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</row>
    <row r="567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</row>
    <row r="568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</row>
    <row r="569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</row>
    <row r="570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</row>
    <row r="57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</row>
    <row r="57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</row>
    <row r="573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</row>
    <row r="574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</row>
    <row r="575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</row>
    <row r="576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</row>
    <row r="577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</row>
    <row r="578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</row>
    <row r="579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</row>
    <row r="580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</row>
    <row r="58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</row>
    <row r="58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</row>
    <row r="583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</row>
    <row r="584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</row>
    <row r="585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</row>
    <row r="586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</row>
    <row r="587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</row>
    <row r="588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</row>
    <row r="589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</row>
    <row r="590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</row>
    <row r="59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</row>
    <row r="59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</row>
    <row r="593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</row>
    <row r="594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</row>
    <row r="595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</row>
    <row r="596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</row>
    <row r="597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</row>
    <row r="598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</row>
    <row r="599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</row>
    <row r="600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</row>
    <row r="60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</row>
    <row r="60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</row>
    <row r="603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</row>
    <row r="604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</row>
    <row r="60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</row>
    <row r="606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</row>
    <row r="607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</row>
    <row r="608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</row>
    <row r="609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</row>
    <row r="610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</row>
    <row r="61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</row>
    <row r="61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</row>
    <row r="613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</row>
    <row r="614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</row>
    <row r="615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</row>
    <row r="616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</row>
    <row r="617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</row>
    <row r="618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</row>
    <row r="619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</row>
    <row r="620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</row>
    <row r="62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</row>
    <row r="62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</row>
    <row r="623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</row>
    <row r="624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</row>
    <row r="625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</row>
    <row r="626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</row>
    <row r="627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</row>
    <row r="628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</row>
    <row r="629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</row>
    <row r="630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</row>
    <row r="63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</row>
    <row r="63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</row>
    <row r="633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</row>
    <row r="634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</row>
    <row r="635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</row>
    <row r="636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</row>
    <row r="637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</row>
    <row r="638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</row>
    <row r="639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</row>
    <row r="640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</row>
    <row r="64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</row>
    <row r="64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</row>
    <row r="643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</row>
    <row r="644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</row>
    <row r="645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</row>
    <row r="646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</row>
    <row r="647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</row>
    <row r="648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</row>
    <row r="649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</row>
    <row r="650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</row>
    <row r="65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</row>
    <row r="65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</row>
    <row r="653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</row>
    <row r="654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</row>
    <row r="655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</row>
    <row r="656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</row>
    <row r="657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</row>
    <row r="658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</row>
    <row r="659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</row>
    <row r="660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</row>
    <row r="66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</row>
    <row r="66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</row>
    <row r="663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</row>
    <row r="664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</row>
    <row r="665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</row>
    <row r="666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</row>
    <row r="667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</row>
    <row r="668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</row>
    <row r="669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</row>
    <row r="670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</row>
    <row r="67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</row>
    <row r="67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</row>
    <row r="673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</row>
    <row r="674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</row>
    <row r="675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</row>
    <row r="676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</row>
    <row r="677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</row>
    <row r="678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</row>
    <row r="679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</row>
    <row r="680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</row>
    <row r="68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</row>
    <row r="68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</row>
    <row r="683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</row>
    <row r="684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</row>
    <row r="685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</row>
    <row r="686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</row>
    <row r="687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</row>
    <row r="688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</row>
    <row r="689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</row>
    <row r="690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</row>
    <row r="69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</row>
    <row r="69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</row>
    <row r="693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</row>
    <row r="694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</row>
    <row r="695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</row>
    <row r="696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</row>
    <row r="697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</row>
    <row r="698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</row>
    <row r="699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</row>
    <row r="700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</row>
    <row r="70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</row>
    <row r="70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</row>
    <row r="703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</row>
    <row r="704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</row>
    <row r="705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</row>
    <row r="706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</row>
    <row r="707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</row>
    <row r="708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</row>
    <row r="709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</row>
    <row r="710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</row>
    <row r="71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</row>
    <row r="71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</row>
    <row r="713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</row>
    <row r="714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</row>
    <row r="715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</row>
    <row r="716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</row>
    <row r="717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</row>
    <row r="718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</row>
    <row r="719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</row>
    <row r="720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</row>
    <row r="72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</row>
    <row r="72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</row>
    <row r="723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</row>
    <row r="724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</row>
    <row r="725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</row>
    <row r="726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</row>
    <row r="727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</row>
    <row r="728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</row>
    <row r="729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</row>
    <row r="730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</row>
    <row r="73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</row>
    <row r="73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</row>
    <row r="733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</row>
    <row r="734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</row>
    <row r="735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</row>
    <row r="736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</row>
    <row r="737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</row>
    <row r="738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</row>
    <row r="739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</row>
    <row r="740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</row>
    <row r="74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</row>
    <row r="74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</row>
    <row r="743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</row>
    <row r="744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</row>
    <row r="74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</row>
    <row r="746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</row>
    <row r="747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</row>
    <row r="748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</row>
    <row r="749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</row>
    <row r="750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</row>
    <row r="75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</row>
    <row r="75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</row>
    <row r="753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</row>
    <row r="754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</row>
    <row r="755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</row>
    <row r="756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</row>
    <row r="757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</row>
    <row r="758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</row>
    <row r="759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</row>
    <row r="760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</row>
    <row r="76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</row>
    <row r="76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</row>
    <row r="763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</row>
    <row r="764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</row>
    <row r="765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</row>
    <row r="766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</row>
    <row r="767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</row>
    <row r="768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</row>
    <row r="769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</row>
    <row r="770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</row>
    <row r="77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</row>
    <row r="77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</row>
    <row r="773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</row>
    <row r="774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</row>
    <row r="775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</row>
    <row r="776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</row>
    <row r="777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</row>
    <row r="778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</row>
    <row r="779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</row>
    <row r="780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</row>
    <row r="78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</row>
    <row r="78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</row>
    <row r="783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</row>
    <row r="784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</row>
    <row r="785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</row>
    <row r="786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</row>
    <row r="787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</row>
    <row r="788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</row>
    <row r="789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</row>
    <row r="790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</row>
    <row r="79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</row>
    <row r="79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</row>
    <row r="793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</row>
    <row r="794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</row>
    <row r="795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</row>
    <row r="796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</row>
    <row r="797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</row>
    <row r="798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</row>
    <row r="799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</row>
    <row r="800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</row>
    <row r="80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</row>
    <row r="80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</row>
    <row r="803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</row>
    <row r="804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</row>
    <row r="805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</row>
    <row r="806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</row>
    <row r="807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</row>
    <row r="808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</row>
    <row r="809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</row>
    <row r="810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</row>
    <row r="81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</row>
    <row r="81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</row>
    <row r="813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</row>
    <row r="814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</row>
    <row r="81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</row>
    <row r="816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</row>
    <row r="817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</row>
    <row r="818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</row>
    <row r="819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</row>
    <row r="820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</row>
    <row r="82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</row>
    <row r="82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</row>
    <row r="823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</row>
    <row r="824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</row>
    <row r="825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</row>
    <row r="826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</row>
    <row r="827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</row>
    <row r="828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</row>
    <row r="829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</row>
    <row r="830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</row>
    <row r="83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</row>
    <row r="83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</row>
    <row r="833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</row>
    <row r="834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</row>
    <row r="835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</row>
    <row r="836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</row>
    <row r="837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</row>
    <row r="838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</row>
    <row r="839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</row>
    <row r="840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</row>
    <row r="84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</row>
    <row r="84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</row>
    <row r="843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</row>
    <row r="844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</row>
    <row r="845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</row>
    <row r="846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</row>
    <row r="847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</row>
    <row r="848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</row>
    <row r="849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</row>
    <row r="850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</row>
    <row r="85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</row>
    <row r="85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</row>
    <row r="853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</row>
    <row r="854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</row>
    <row r="855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</row>
    <row r="856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</row>
    <row r="857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</row>
    <row r="858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</row>
    <row r="859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</row>
    <row r="860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</row>
    <row r="86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</row>
    <row r="86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</row>
    <row r="863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</row>
    <row r="864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</row>
    <row r="86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</row>
    <row r="866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</row>
    <row r="867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</row>
    <row r="868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</row>
    <row r="869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</row>
    <row r="870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</row>
    <row r="87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</row>
    <row r="87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</row>
    <row r="873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</row>
    <row r="874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</row>
    <row r="87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</row>
    <row r="876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</row>
    <row r="877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</row>
    <row r="878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</row>
    <row r="879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</row>
    <row r="880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</row>
    <row r="88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</row>
    <row r="88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</row>
    <row r="883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</row>
    <row r="884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</row>
    <row r="88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</row>
    <row r="886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</row>
    <row r="887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</row>
    <row r="888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</row>
    <row r="889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</row>
    <row r="890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</row>
    <row r="89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</row>
    <row r="89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</row>
    <row r="893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</row>
    <row r="894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</row>
    <row r="89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</row>
    <row r="896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</row>
    <row r="897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</row>
    <row r="898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</row>
    <row r="899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</row>
    <row r="900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</row>
    <row r="90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</row>
    <row r="90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</row>
    <row r="903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</row>
    <row r="904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</row>
    <row r="90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</row>
    <row r="906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</row>
    <row r="907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</row>
    <row r="908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</row>
    <row r="909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</row>
    <row r="910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</row>
    <row r="91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</row>
    <row r="91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</row>
    <row r="913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</row>
    <row r="914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</row>
    <row r="91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</row>
    <row r="916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</row>
    <row r="917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</row>
    <row r="918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</row>
    <row r="919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</row>
    <row r="920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</row>
    <row r="92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</row>
    <row r="92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</row>
    <row r="923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</row>
    <row r="924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</row>
    <row r="925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</row>
    <row r="926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</row>
    <row r="927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</row>
    <row r="928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</row>
    <row r="929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</row>
    <row r="930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</row>
    <row r="93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</row>
    <row r="93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</row>
    <row r="933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</row>
    <row r="934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</row>
    <row r="93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</row>
    <row r="936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</row>
    <row r="937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</row>
    <row r="938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</row>
    <row r="939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</row>
    <row r="940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</row>
    <row r="94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</row>
    <row r="94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</row>
    <row r="943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</row>
    <row r="944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</row>
    <row r="945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</row>
    <row r="946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</row>
    <row r="947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</row>
    <row r="948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</row>
    <row r="949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</row>
    <row r="950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</row>
    <row r="95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</row>
    <row r="95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</row>
    <row r="953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</row>
    <row r="954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</row>
    <row r="955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</row>
    <row r="956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</row>
    <row r="957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</row>
    <row r="958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</row>
    <row r="959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</row>
    <row r="960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</row>
    <row r="96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</row>
    <row r="96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</row>
    <row r="963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</row>
    <row r="964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</row>
    <row r="965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</row>
    <row r="966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</row>
    <row r="967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</row>
    <row r="968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</row>
    <row r="969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</row>
    <row r="970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</row>
    <row r="97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</row>
    <row r="97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</row>
    <row r="973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</row>
    <row r="974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</row>
    <row r="975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</row>
    <row r="976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</row>
    <row r="977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</row>
    <row r="978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</row>
    <row r="979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</row>
    <row r="980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</row>
    <row r="98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</row>
    <row r="982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</row>
    <row r="983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</row>
    <row r="984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</row>
    <row r="985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</row>
    <row r="986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</row>
    <row r="987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</row>
    <row r="988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</row>
    <row r="989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</row>
    <row r="990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</row>
    <row r="99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</row>
    <row r="992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</row>
    <row r="993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</row>
    <row r="994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</row>
    <row r="995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</row>
    <row r="996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</row>
    <row r="997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</row>
    <row r="998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</row>
    <row r="999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</row>
    <row r="1000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</row>
  </sheetData>
  <mergeCells count="86">
    <mergeCell ref="T25:X25"/>
    <mergeCell ref="K24:M24"/>
    <mergeCell ref="K25:M25"/>
    <mergeCell ref="R54:T54"/>
    <mergeCell ref="R49:T49"/>
    <mergeCell ref="R50:T50"/>
    <mergeCell ref="R51:T51"/>
    <mergeCell ref="R52:T52"/>
    <mergeCell ref="K43:O43"/>
    <mergeCell ref="K44:O44"/>
    <mergeCell ref="K29:M29"/>
    <mergeCell ref="K27:M27"/>
    <mergeCell ref="K13:N16"/>
    <mergeCell ref="R6:V6"/>
    <mergeCell ref="P6:Q6"/>
    <mergeCell ref="K2:Z2"/>
    <mergeCell ref="K5:L5"/>
    <mergeCell ref="Y6:AA6"/>
    <mergeCell ref="R5:Y5"/>
    <mergeCell ref="K6:L7"/>
    <mergeCell ref="M6:M7"/>
    <mergeCell ref="N6:N7"/>
    <mergeCell ref="P4:AA4"/>
    <mergeCell ref="P13:AA14"/>
    <mergeCell ref="T33:X33"/>
    <mergeCell ref="T34:X34"/>
    <mergeCell ref="T23:X23"/>
    <mergeCell ref="T24:X24"/>
    <mergeCell ref="T35:X35"/>
    <mergeCell ref="T27:X27"/>
    <mergeCell ref="T30:X30"/>
    <mergeCell ref="T28:X28"/>
    <mergeCell ref="T29:X29"/>
    <mergeCell ref="R61:T61"/>
    <mergeCell ref="R64:T64"/>
    <mergeCell ref="R62:T62"/>
    <mergeCell ref="R63:T63"/>
    <mergeCell ref="R65:T65"/>
    <mergeCell ref="K67:N67"/>
    <mergeCell ref="R67:T67"/>
    <mergeCell ref="R56:T56"/>
    <mergeCell ref="R57:T57"/>
    <mergeCell ref="R58:T58"/>
    <mergeCell ref="R59:T59"/>
    <mergeCell ref="R60:T60"/>
    <mergeCell ref="R53:T53"/>
    <mergeCell ref="L86:M86"/>
    <mergeCell ref="K45:O45"/>
    <mergeCell ref="K21:N21"/>
    <mergeCell ref="K22:N22"/>
    <mergeCell ref="K28:M28"/>
    <mergeCell ref="T31:X31"/>
    <mergeCell ref="T32:X32"/>
    <mergeCell ref="K20:N20"/>
    <mergeCell ref="K40:O40"/>
    <mergeCell ref="K38:O38"/>
    <mergeCell ref="K39:O39"/>
    <mergeCell ref="K30:M30"/>
    <mergeCell ref="K31:N31"/>
    <mergeCell ref="K37:O37"/>
    <mergeCell ref="K26:M26"/>
    <mergeCell ref="R55:T55"/>
    <mergeCell ref="K41:O41"/>
    <mergeCell ref="K42:O42"/>
    <mergeCell ref="K47:AA47"/>
    <mergeCell ref="R11:V12"/>
    <mergeCell ref="P11:Q12"/>
    <mergeCell ref="T26:X26"/>
    <mergeCell ref="T21:X21"/>
    <mergeCell ref="T22:X22"/>
    <mergeCell ref="K18:AA18"/>
    <mergeCell ref="X12:AA12"/>
    <mergeCell ref="X11:AA11"/>
    <mergeCell ref="Y7:AA7"/>
    <mergeCell ref="W7:X7"/>
    <mergeCell ref="R10:V10"/>
    <mergeCell ref="R7:V8"/>
    <mergeCell ref="P7:Q7"/>
    <mergeCell ref="P8:Q9"/>
    <mergeCell ref="P10:Q10"/>
    <mergeCell ref="K9:L9"/>
    <mergeCell ref="K8:L8"/>
    <mergeCell ref="K11:L11"/>
    <mergeCell ref="K10:L10"/>
    <mergeCell ref="Y8:AA8"/>
    <mergeCell ref="R9:AA9"/>
  </mergeCells>
  <conditionalFormatting sqref="M6:N6 M8:N11 O21:O22 Q21:Q22 Y21:Y36 O25:O30 Q25:Q30 P31 R31 P39:P43 L50:L66 P50:P67 W50:W61 Y50:Y61 AB57:AB59 V58:V60 V62 W66:W72 Y66:Y72 K85 L86">
    <cfRule type="cellIs" dxfId="0" priority="1" stopIfTrue="1" operator="greaterThan">
      <formula>0</formula>
    </cfRule>
  </conditionalFormatting>
  <conditionalFormatting sqref="AA21:AA36">
    <cfRule type="cellIs" dxfId="1" priority="2" stopIfTrue="1" operator="greaterThan">
      <formula>0</formula>
    </cfRule>
  </conditionalFormatting>
  <conditionalFormatting sqref="J3:J6 J18:J68">
    <cfRule type="cellIs" dxfId="2" priority="3" stopIfTrue="1" operator="equal">
      <formula>0.5</formula>
    </cfRule>
  </conditionalFormatting>
  <conditionalFormatting sqref="N50:N66">
    <cfRule type="cellIs" dxfId="0" priority="4" stopIfTrue="1" operator="notEqual">
      <formula>0</formula>
    </cfRule>
  </conditionalFormatting>
  <conditionalFormatting sqref="O53">
    <cfRule type="cellIs" dxfId="2" priority="5" stopIfTrue="1" operator="equal">
      <formula>$P26</formula>
    </cfRule>
  </conditionalFormatting>
  <conditionalFormatting sqref="O50 O52 O54">
    <cfRule type="cellIs" dxfId="2" priority="6" stopIfTrue="1" operator="equal">
      <formula>$S26</formula>
    </cfRule>
  </conditionalFormatting>
  <conditionalFormatting sqref="O51">
    <cfRule type="cellIs" dxfId="2" priority="7" stopIfTrue="1" operator="equal">
      <formula>$O26</formula>
    </cfRule>
  </conditionalFormatting>
  <conditionalFormatting sqref="V58">
    <cfRule type="cellIs" dxfId="2" priority="8" stopIfTrue="1" operator="equal">
      <formula>$S26</formula>
    </cfRule>
  </conditionalFormatting>
  <conditionalFormatting sqref="V59">
    <cfRule type="cellIs" dxfId="2" priority="9" stopIfTrue="1" operator="equal">
      <formula>$S26</formula>
    </cfRule>
  </conditionalFormatting>
  <conditionalFormatting sqref="V60">
    <cfRule type="cellIs" dxfId="2" priority="10" stopIfTrue="1" operator="equal">
      <formula>$S26</formula>
    </cfRule>
  </conditionalFormatting>
  <conditionalFormatting sqref="V56 V54">
    <cfRule type="cellIs" dxfId="2" priority="11" stopIfTrue="1" operator="equal">
      <formula>$S28</formula>
    </cfRule>
  </conditionalFormatting>
  <conditionalFormatting sqref="V53">
    <cfRule type="cellIs" dxfId="2" priority="12" stopIfTrue="1" operator="equal">
      <formula>$O26</formula>
    </cfRule>
  </conditionalFormatting>
  <conditionalFormatting sqref="V55">
    <cfRule type="cellIs" dxfId="2" priority="13" stopIfTrue="1" operator="equal">
      <formula>$P26</formula>
    </cfRule>
  </conditionalFormatting>
  <conditionalFormatting sqref="O55:O59">
    <cfRule type="cellIs" dxfId="2" priority="14" stopIfTrue="1" operator="equal">
      <formula>#REF!</formula>
    </cfRule>
  </conditionalFormatting>
  <conditionalFormatting sqref="V57">
    <cfRule type="cellIs" dxfId="2" priority="15" stopIfTrue="1" operator="equal">
      <formula>#REF!</formula>
    </cfRule>
  </conditionalFormatting>
  <conditionalFormatting sqref="R50:R66">
    <cfRule type="cellIs" dxfId="0" priority="16" stopIfTrue="1" operator="not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4" width="17.29"/>
  </cols>
  <sheetData>
    <row r="1" ht="15.0" customHeight="1">
      <c r="A1" s="1" t="s">
        <v>0</v>
      </c>
    </row>
    <row r="2" ht="15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ht="15.0" customHeight="1">
      <c r="A3" s="4"/>
      <c r="B3" s="4"/>
      <c r="C3" s="5"/>
      <c r="D3" s="5"/>
      <c r="E3" s="5"/>
      <c r="F3" s="5"/>
      <c r="G3" s="5"/>
      <c r="H3" s="5"/>
      <c r="I3" s="5"/>
      <c r="J3" s="5"/>
      <c r="K3" s="4"/>
      <c r="L3" s="5"/>
      <c r="M3" s="6"/>
      <c r="N3" s="6"/>
    </row>
    <row r="4" ht="15.0" customHeight="1">
      <c r="A4" s="7" t="s">
        <v>2</v>
      </c>
      <c r="B4" s="8"/>
      <c r="C4" s="9"/>
      <c r="D4" s="10"/>
      <c r="E4" s="10"/>
      <c r="F4" s="11"/>
      <c r="G4" s="12"/>
      <c r="H4" s="12"/>
      <c r="I4" s="12"/>
      <c r="J4" s="12"/>
      <c r="K4" s="4"/>
      <c r="L4" s="5"/>
      <c r="M4" s="6"/>
      <c r="N4" s="6"/>
    </row>
    <row r="5" ht="15.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6"/>
      <c r="N5" s="6"/>
    </row>
    <row r="6" ht="15.0" customHeight="1">
      <c r="A6" s="7" t="s">
        <v>3</v>
      </c>
      <c r="B6" s="8"/>
      <c r="C6" s="14"/>
      <c r="D6" s="15"/>
      <c r="E6" s="15"/>
      <c r="F6" s="16"/>
      <c r="G6" s="4" t="s">
        <v>4</v>
      </c>
      <c r="H6" s="4"/>
      <c r="I6" s="17"/>
      <c r="J6" s="16"/>
      <c r="K6" s="7" t="s">
        <v>5</v>
      </c>
      <c r="L6" s="8"/>
      <c r="M6" s="14"/>
      <c r="N6" s="16"/>
    </row>
    <row r="7" ht="15.0" customHeight="1">
      <c r="A7" s="4"/>
      <c r="B7" s="6"/>
      <c r="C7" s="6"/>
      <c r="D7" s="6"/>
      <c r="E7" s="6"/>
      <c r="F7" s="6"/>
      <c r="G7" s="6"/>
      <c r="H7" s="4"/>
      <c r="I7" s="6"/>
      <c r="J7" s="6"/>
      <c r="K7" s="4"/>
      <c r="L7" s="4"/>
      <c r="M7" s="6"/>
      <c r="N7" s="6"/>
    </row>
    <row r="8" ht="15.0" customHeight="1">
      <c r="A8" s="4" t="s">
        <v>6</v>
      </c>
      <c r="B8" s="17"/>
      <c r="C8" s="15"/>
      <c r="D8" s="15"/>
      <c r="E8" s="15"/>
      <c r="F8" s="15"/>
      <c r="G8" s="18"/>
      <c r="H8" s="4" t="s">
        <v>7</v>
      </c>
      <c r="I8" s="17"/>
      <c r="J8" s="18"/>
      <c r="K8" s="7" t="s">
        <v>8</v>
      </c>
      <c r="L8" s="8"/>
      <c r="M8" s="17"/>
      <c r="N8" s="18"/>
    </row>
    <row r="9" ht="15.0" customHeight="1">
      <c r="N9" s="6"/>
    </row>
    <row r="10" ht="15.0" customHeight="1">
      <c r="A10" s="4" t="s">
        <v>9</v>
      </c>
      <c r="B10" s="19">
        <f>G10</f>
        <v>42821.48956</v>
      </c>
      <c r="C10" s="8"/>
      <c r="D10" s="6"/>
      <c r="E10" s="6"/>
      <c r="F10" s="4" t="s">
        <v>10</v>
      </c>
      <c r="G10" s="20">
        <f>NOW()</f>
        <v>42821.48956</v>
      </c>
      <c r="H10" s="8"/>
      <c r="I10" s="6"/>
      <c r="J10" s="6"/>
      <c r="K10" s="6"/>
      <c r="L10" s="21"/>
      <c r="M10" s="8"/>
      <c r="N10" s="6"/>
    </row>
  </sheetData>
  <mergeCells count="15">
    <mergeCell ref="A4:B4"/>
    <mergeCell ref="C4:F4"/>
    <mergeCell ref="A1:G1"/>
    <mergeCell ref="L10:M10"/>
    <mergeCell ref="B10:C10"/>
    <mergeCell ref="G10:H10"/>
    <mergeCell ref="A6:B6"/>
    <mergeCell ref="C6:F6"/>
    <mergeCell ref="K6:L6"/>
    <mergeCell ref="M6:N6"/>
    <mergeCell ref="K8:L8"/>
    <mergeCell ref="M8:N8"/>
    <mergeCell ref="I8:J8"/>
    <mergeCell ref="B8:G8"/>
    <mergeCell ref="I6:J6"/>
  </mergeCells>
  <drawing r:id="rId1"/>
</worksheet>
</file>